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385" yWindow="-15" windowWidth="14430" windowHeight="12555"/>
  </bookViews>
  <sheets>
    <sheet name="Formular" sheetId="1" r:id="rId1"/>
    <sheet name="Daten" sheetId="2" state="hidden" r:id="rId2"/>
  </sheets>
  <definedNames>
    <definedName name="BEZU2016">Daten!#REF!</definedName>
  </definedNames>
  <calcPr calcId="145621"/>
</workbook>
</file>

<file path=xl/calcChain.xml><?xml version="1.0" encoding="utf-8"?>
<calcChain xmlns="http://schemas.openxmlformats.org/spreadsheetml/2006/main">
  <c r="I28" i="1" l="1"/>
  <c r="I27" i="1"/>
  <c r="I26" i="1"/>
  <c r="I25" i="1"/>
  <c r="I24" i="1"/>
  <c r="I23" i="1"/>
  <c r="I22" i="1"/>
  <c r="I21" i="1"/>
  <c r="I20" i="1"/>
  <c r="I19" i="1"/>
  <c r="I18" i="1"/>
  <c r="I17" i="1"/>
  <c r="J19" i="2"/>
  <c r="J22" i="2"/>
  <c r="J21" i="2"/>
  <c r="J20" i="2"/>
  <c r="J18" i="2"/>
  <c r="I22" i="2"/>
  <c r="I21" i="2"/>
  <c r="I20" i="2"/>
  <c r="I19" i="2"/>
  <c r="I18" i="2"/>
  <c r="J17" i="2"/>
  <c r="I17" i="2"/>
  <c r="K19" i="2" l="1"/>
  <c r="L19" i="2" s="1"/>
  <c r="K17" i="2"/>
  <c r="L17" i="2" s="1"/>
  <c r="K18" i="2"/>
  <c r="L18" i="2" s="1"/>
  <c r="M18" i="2" s="1"/>
  <c r="N18" i="2" s="1"/>
  <c r="K22" i="2"/>
  <c r="L22" i="2" s="1"/>
  <c r="K21" i="2"/>
  <c r="L21" i="2" s="1"/>
  <c r="K20" i="2"/>
  <c r="L20" i="2" s="1"/>
  <c r="J10" i="2"/>
  <c r="M20" i="2" l="1"/>
  <c r="N20" i="2" s="1"/>
  <c r="C20" i="2" s="1"/>
  <c r="C18" i="2"/>
  <c r="M19" i="2"/>
  <c r="M17" i="2"/>
  <c r="M22" i="2"/>
  <c r="M21" i="2"/>
  <c r="J9" i="2"/>
  <c r="J8" i="2"/>
  <c r="I10" i="2"/>
  <c r="I9" i="2"/>
  <c r="I8" i="2"/>
  <c r="J7" i="2"/>
  <c r="I7" i="2"/>
  <c r="J6" i="2"/>
  <c r="I6" i="2"/>
  <c r="N17" i="2" l="1"/>
  <c r="C17" i="2" s="1"/>
  <c r="N22" i="2"/>
  <c r="C22" i="2" s="1"/>
  <c r="N21" i="2"/>
  <c r="C21" i="2" s="1"/>
  <c r="N19" i="2"/>
  <c r="C19" i="2" s="1"/>
  <c r="K10" i="2"/>
  <c r="L10" i="2" s="1"/>
  <c r="K7" i="2"/>
  <c r="L7" i="2" s="1"/>
  <c r="M7" i="2" s="1"/>
  <c r="N7" i="2" s="1"/>
  <c r="K9" i="2"/>
  <c r="K8" i="2"/>
  <c r="L8" i="2" s="1"/>
  <c r="M8" i="2" s="1"/>
  <c r="N8" i="2" s="1"/>
  <c r="K6" i="2"/>
  <c r="M10" i="2" l="1"/>
  <c r="N10" i="2" s="1"/>
  <c r="L6" i="2"/>
  <c r="M6" i="2" s="1"/>
  <c r="N6" i="2" s="1"/>
  <c r="L9" i="2"/>
  <c r="M9" i="2" s="1"/>
  <c r="N9" i="2" s="1"/>
  <c r="C7" i="2"/>
  <c r="J5" i="2"/>
  <c r="I5" i="2"/>
  <c r="C6" i="2" l="1"/>
  <c r="K5" i="2"/>
  <c r="L5" i="2" s="1"/>
  <c r="N29" i="1"/>
  <c r="M29" i="1"/>
  <c r="M5" i="2" l="1"/>
  <c r="N5" i="2" l="1"/>
  <c r="C5" i="2" s="1"/>
  <c r="C8" i="2"/>
  <c r="C9" i="2" l="1"/>
  <c r="C10" i="2" l="1"/>
  <c r="L29" i="1" l="1"/>
  <c r="J29" i="1"/>
  <c r="N30" i="1" l="1"/>
</calcChain>
</file>

<file path=xl/comments1.xml><?xml version="1.0" encoding="utf-8"?>
<comments xmlns="http://schemas.openxmlformats.org/spreadsheetml/2006/main">
  <authors>
    <author>Kammerer, Karl</author>
    <author>Stütz, Dietmar</author>
    <author>LB</author>
    <author>p10956921</author>
    <author>admin</author>
    <author>Schmedt</author>
  </authors>
  <commentList>
    <comment ref="F4" authorId="0">
      <text>
        <r>
          <rPr>
            <sz val="8"/>
            <color indexed="81"/>
            <rFont val="Tahoma"/>
            <family val="2"/>
          </rPr>
          <t>Zutreffendes durch</t>
        </r>
        <r>
          <rPr>
            <b/>
            <sz val="9"/>
            <color indexed="81"/>
            <rFont val="Tahoma"/>
            <family val="2"/>
          </rPr>
          <t xml:space="preserve">
</t>
        </r>
        <r>
          <rPr>
            <sz val="8"/>
            <color indexed="81"/>
            <rFont val="Tahoma"/>
            <family val="2"/>
          </rPr>
          <t>Anklicken aktivieren</t>
        </r>
      </text>
    </comment>
    <comment ref="F6" authorId="0">
      <text>
        <r>
          <rPr>
            <sz val="9"/>
            <color indexed="81"/>
            <rFont val="Tahoma"/>
            <family val="2"/>
          </rPr>
          <t>Zutreffendes durch
Anklicken aktivieren</t>
        </r>
      </text>
    </comment>
    <comment ref="F7" authorId="0">
      <text>
        <r>
          <rPr>
            <sz val="9"/>
            <color indexed="81"/>
            <rFont val="Tahoma"/>
            <family val="2"/>
          </rPr>
          <t>Zutreffendes durch
Anklicken aktivieren</t>
        </r>
      </text>
    </comment>
    <comment ref="F8" authorId="0">
      <text>
        <r>
          <rPr>
            <sz val="9"/>
            <color indexed="81"/>
            <rFont val="Tahoma"/>
            <family val="2"/>
          </rPr>
          <t>Zutreffendes durch
Anklicken aktivieren</t>
        </r>
      </text>
    </comment>
    <comment ref="I8" authorId="0">
      <text>
        <r>
          <rPr>
            <sz val="9"/>
            <color indexed="81"/>
            <rFont val="Tahoma"/>
            <family val="2"/>
          </rPr>
          <t>Genehmigung durch Dienstvorge-
setzten vor Antritt der Dienstreise</t>
        </r>
      </text>
    </comment>
    <comment ref="A11" authorId="0">
      <text>
        <r>
          <rPr>
            <sz val="9"/>
            <color indexed="81"/>
            <rFont val="Tahoma"/>
            <family val="2"/>
          </rPr>
          <t>Zutreffendes durch
Anklicken aktivieren</t>
        </r>
      </text>
    </comment>
    <comment ref="I11" authorId="1">
      <text>
        <r>
          <rPr>
            <b/>
            <sz val="9"/>
            <color indexed="81"/>
            <rFont val="Tahoma"/>
            <family val="2"/>
          </rPr>
          <t>Wenn Heimverrechnung:   ankreuzen; ansonsten leer lassen.
Heimverrechnung:
Kost und Quartier werden vom Dienstgeber bezahlt.</t>
        </r>
      </text>
    </comment>
    <comment ref="H13" authorId="2">
      <text>
        <r>
          <rPr>
            <b/>
            <sz val="9"/>
            <color indexed="81"/>
            <rFont val="Tahoma"/>
            <family val="2"/>
          </rPr>
          <t xml:space="preserve">Nur einzugeben, wenn BEZU verrechnet wird.
Routenplaner oder Tageskilometerzähler
</t>
        </r>
        <r>
          <rPr>
            <sz val="9"/>
            <color indexed="81"/>
            <rFont val="Tahoma"/>
            <family val="2"/>
          </rPr>
          <t>BEZU von 1 bzw. 2 km nur, wenn die Gesamtstrecke in eine Richtung länger als 2 km ist und der Rest durch die Vorlage eines Fahrscheins für ein öffentliches Verkehrsmittel abgegolten wird.</t>
        </r>
      </text>
    </comment>
    <comment ref="K13" authorId="2">
      <text>
        <r>
          <rPr>
            <b/>
            <sz val="9"/>
            <color indexed="81"/>
            <rFont val="Tahoma"/>
            <family val="2"/>
          </rPr>
          <t>Achtung:</t>
        </r>
        <r>
          <rPr>
            <sz val="9"/>
            <color indexed="81"/>
            <rFont val="Tahoma"/>
            <family val="2"/>
          </rPr>
          <t xml:space="preserve">
Wird die Verpflegung unentgeltlich beigestellt oder ist in vom Dienstgeber zu ersetzenden Aufwendungen bereits enthalten:</t>
        </r>
        <r>
          <rPr>
            <sz val="3"/>
            <color indexed="81"/>
            <rFont val="Tahoma"/>
            <family val="2"/>
          </rPr>
          <t xml:space="preserve">
</t>
        </r>
        <r>
          <rPr>
            <b/>
            <sz val="9"/>
            <color indexed="81"/>
            <rFont val="Tahoma"/>
            <family val="2"/>
          </rPr>
          <t>Reduktion der Tagesgebühr</t>
        </r>
        <r>
          <rPr>
            <sz val="3"/>
            <color indexed="81"/>
            <rFont val="Tahoma"/>
            <family val="2"/>
          </rPr>
          <t xml:space="preserve">
</t>
        </r>
        <r>
          <rPr>
            <sz val="9"/>
            <color indexed="81"/>
            <rFont val="Tahoma"/>
            <family val="2"/>
          </rPr>
          <t xml:space="preserve">für </t>
        </r>
        <r>
          <rPr>
            <b/>
            <sz val="9"/>
            <color indexed="81"/>
            <rFont val="Tahoma"/>
            <family val="2"/>
          </rPr>
          <t>Frühstück</t>
        </r>
        <r>
          <rPr>
            <sz val="9"/>
            <color indexed="81"/>
            <rFont val="Tahoma"/>
            <family val="2"/>
          </rPr>
          <t xml:space="preserve"> um </t>
        </r>
        <r>
          <rPr>
            <b/>
            <sz val="9"/>
            <color indexed="81"/>
            <rFont val="Tahoma"/>
            <family val="2"/>
          </rPr>
          <t>15 %</t>
        </r>
        <r>
          <rPr>
            <sz val="9"/>
            <color indexed="81"/>
            <rFont val="Tahoma"/>
            <family val="2"/>
          </rPr>
          <t xml:space="preserve">
für </t>
        </r>
        <r>
          <rPr>
            <b/>
            <sz val="9"/>
            <color indexed="81"/>
            <rFont val="Tahoma"/>
            <family val="2"/>
          </rPr>
          <t>Mittagessen</t>
        </r>
        <r>
          <rPr>
            <sz val="9"/>
            <color indexed="81"/>
            <rFont val="Tahoma"/>
            <family val="2"/>
          </rPr>
          <t xml:space="preserve"> um </t>
        </r>
        <r>
          <rPr>
            <b/>
            <sz val="9"/>
            <color indexed="81"/>
            <rFont val="Tahoma"/>
            <family val="2"/>
          </rPr>
          <t>40 %</t>
        </r>
        <r>
          <rPr>
            <sz val="9"/>
            <color indexed="81"/>
            <rFont val="Tahoma"/>
            <family val="2"/>
          </rPr>
          <t xml:space="preserve">
für </t>
        </r>
        <r>
          <rPr>
            <b/>
            <sz val="9"/>
            <color indexed="81"/>
            <rFont val="Tahoma"/>
            <family val="2"/>
          </rPr>
          <t>Abendessen</t>
        </r>
        <r>
          <rPr>
            <sz val="9"/>
            <color indexed="81"/>
            <rFont val="Tahoma"/>
            <family val="2"/>
          </rPr>
          <t xml:space="preserve"> um </t>
        </r>
        <r>
          <rPr>
            <b/>
            <sz val="9"/>
            <color indexed="81"/>
            <rFont val="Tahoma"/>
            <family val="2"/>
          </rPr>
          <t>40 %</t>
        </r>
        <r>
          <rPr>
            <sz val="3"/>
            <color indexed="81"/>
            <rFont val="Tahoma"/>
            <family val="2"/>
          </rPr>
          <t xml:space="preserve">
</t>
        </r>
        <r>
          <rPr>
            <sz val="3"/>
            <color indexed="81"/>
            <rFont val="Tahoma"/>
            <family val="2"/>
          </rPr>
          <t xml:space="preserve">
</t>
        </r>
        <r>
          <rPr>
            <sz val="9"/>
            <color indexed="81"/>
            <rFont val="Tahoma"/>
            <family val="2"/>
          </rPr>
          <t xml:space="preserve">Werden </t>
        </r>
        <r>
          <rPr>
            <b/>
            <sz val="9"/>
            <color indexed="81"/>
            <rFont val="Tahoma"/>
            <family val="2"/>
          </rPr>
          <t>Kost</t>
        </r>
        <r>
          <rPr>
            <sz val="9"/>
            <color indexed="81"/>
            <rFont val="Tahoma"/>
            <family val="2"/>
          </rPr>
          <t xml:space="preserve"> und </t>
        </r>
        <r>
          <rPr>
            <b/>
            <sz val="9"/>
            <color indexed="81"/>
            <rFont val="Tahoma"/>
            <family val="2"/>
          </rPr>
          <t>Quartier</t>
        </r>
        <r>
          <rPr>
            <sz val="9"/>
            <color indexed="81"/>
            <rFont val="Tahoma"/>
            <family val="2"/>
          </rPr>
          <t xml:space="preserve"> zur Gänze vom Dienstgeber</t>
        </r>
        <r>
          <rPr>
            <b/>
            <sz val="9"/>
            <color indexed="81"/>
            <rFont val="Tahoma"/>
            <family val="2"/>
          </rPr>
          <t xml:space="preserve"> bezahlt</t>
        </r>
        <r>
          <rPr>
            <sz val="9"/>
            <color indexed="81"/>
            <rFont val="Tahoma"/>
            <family val="2"/>
          </rPr>
          <t xml:space="preserve">: </t>
        </r>
        <r>
          <rPr>
            <b/>
            <sz val="9"/>
            <color indexed="81"/>
            <rFont val="Tahoma"/>
            <family val="2"/>
          </rPr>
          <t>Heimverrechnung</t>
        </r>
        <r>
          <rPr>
            <sz val="9"/>
            <color indexed="81"/>
            <rFont val="Tahoma"/>
            <family val="2"/>
          </rPr>
          <t xml:space="preserve"> ankreuzen (= keine Tages- und Nächtigungsgebühr)</t>
        </r>
      </text>
    </comment>
    <comment ref="M13" authorId="2">
      <text>
        <r>
          <rPr>
            <sz val="9"/>
            <color indexed="81"/>
            <rFont val="Tahoma"/>
            <family val="2"/>
          </rPr>
          <t xml:space="preserve">Werden </t>
        </r>
        <r>
          <rPr>
            <b/>
            <sz val="9"/>
            <color indexed="81"/>
            <rFont val="Tahoma"/>
            <family val="2"/>
          </rPr>
          <t>Kost</t>
        </r>
        <r>
          <rPr>
            <sz val="9"/>
            <color indexed="81"/>
            <rFont val="Tahoma"/>
            <family val="2"/>
          </rPr>
          <t xml:space="preserve"> und </t>
        </r>
        <r>
          <rPr>
            <b/>
            <sz val="9"/>
            <color indexed="81"/>
            <rFont val="Tahoma"/>
            <family val="2"/>
          </rPr>
          <t>Quartier</t>
        </r>
        <r>
          <rPr>
            <sz val="9"/>
            <color indexed="81"/>
            <rFont val="Tahoma"/>
            <family val="2"/>
          </rPr>
          <t xml:space="preserve"> zur Gänze vom Dienstgeber </t>
        </r>
        <r>
          <rPr>
            <b/>
            <sz val="9"/>
            <color indexed="81"/>
            <rFont val="Tahoma"/>
            <family val="2"/>
          </rPr>
          <t>bezahlt</t>
        </r>
        <r>
          <rPr>
            <sz val="9"/>
            <color indexed="81"/>
            <rFont val="Tahoma"/>
            <family val="2"/>
          </rPr>
          <t xml:space="preserve">: </t>
        </r>
        <r>
          <rPr>
            <b/>
            <sz val="9"/>
            <color indexed="81"/>
            <rFont val="Tahoma"/>
            <family val="2"/>
          </rPr>
          <t>Heimverrechnung</t>
        </r>
        <r>
          <rPr>
            <sz val="9"/>
            <color indexed="81"/>
            <rFont val="Tahoma"/>
            <family val="2"/>
          </rPr>
          <t xml:space="preserve"> ankreuzen (= keine Tages- und Nächtigungsgebühr)</t>
        </r>
      </text>
    </comment>
    <comment ref="J14" authorId="0">
      <text>
        <r>
          <rPr>
            <sz val="9"/>
            <color indexed="81"/>
            <rFont val="Tahoma"/>
            <family val="2"/>
          </rPr>
          <t xml:space="preserve">Summe aller </t>
        </r>
        <r>
          <rPr>
            <b/>
            <sz val="9"/>
            <color indexed="81"/>
            <rFont val="Tahoma"/>
            <family val="2"/>
          </rPr>
          <t>Kosten</t>
        </r>
        <r>
          <rPr>
            <sz val="9"/>
            <color indexed="81"/>
            <rFont val="Tahoma"/>
            <family val="2"/>
          </rPr>
          <t xml:space="preserve"> für die Benützung </t>
        </r>
        <r>
          <rPr>
            <b/>
            <sz val="9"/>
            <color indexed="81"/>
            <rFont val="Tahoma"/>
            <family val="2"/>
          </rPr>
          <t>öffentlicher VKM</t>
        </r>
        <r>
          <rPr>
            <sz val="9"/>
            <color indexed="81"/>
            <rFont val="Tahoma"/>
            <family val="2"/>
          </rPr>
          <t xml:space="preserve"> eintragen.
</t>
        </r>
        <r>
          <rPr>
            <b/>
            <sz val="9"/>
            <color indexed="81"/>
            <rFont val="Tahoma"/>
            <family val="2"/>
          </rPr>
          <t>Originalbelege anschließen</t>
        </r>
        <r>
          <rPr>
            <sz val="9"/>
            <color indexed="81"/>
            <rFont val="Tahoma"/>
            <family val="2"/>
          </rPr>
          <t>.
oder
Amtliches Kilometergeld:
Höhe des Kilometergeldes (Genehmigung durch Dienstvorgesetzten vor Antritt der Dienstreise):
PKW: € 0,42 
Zuschlag für Mitbeförderung: 
€ 0,05 / Person</t>
        </r>
      </text>
    </comment>
    <comment ref="K14" authorId="3">
      <text>
        <r>
          <rPr>
            <b/>
            <sz val="9"/>
            <color indexed="81"/>
            <rFont val="Tahoma"/>
            <family val="2"/>
          </rPr>
          <t xml:space="preserve">Tarif I (1):
</t>
        </r>
        <r>
          <rPr>
            <sz val="9"/>
            <color indexed="81"/>
            <rFont val="Tahoma"/>
            <family val="2"/>
          </rPr>
          <t xml:space="preserve">bei allen </t>
        </r>
        <r>
          <rPr>
            <b/>
            <sz val="9"/>
            <color indexed="81"/>
            <rFont val="Tahoma"/>
            <family val="2"/>
          </rPr>
          <t>Dienstreisen außerhalb</t>
        </r>
        <r>
          <rPr>
            <sz val="9"/>
            <color indexed="81"/>
            <rFont val="Tahoma"/>
            <family val="2"/>
          </rPr>
          <t xml:space="preserve"> des </t>
        </r>
        <r>
          <rPr>
            <b/>
            <sz val="9"/>
            <color indexed="81"/>
            <rFont val="Tahoma"/>
            <family val="2"/>
          </rPr>
          <t>Bezirkes</t>
        </r>
        <r>
          <rPr>
            <sz val="9"/>
            <color indexed="81"/>
            <rFont val="Tahoma"/>
            <family val="2"/>
          </rPr>
          <t xml:space="preserve"> bzw. bei allen Dienstreisen außerhalb und innerhalb des Bezirkes mit Nächtigung - § 13(2) RGV.</t>
        </r>
        <r>
          <rPr>
            <b/>
            <sz val="9"/>
            <color indexed="81"/>
            <rFont val="Tahoma"/>
            <family val="2"/>
          </rPr>
          <t xml:space="preserve">
Tarif II (2):
</t>
        </r>
        <r>
          <rPr>
            <sz val="9"/>
            <color indexed="81"/>
            <rFont val="Tahoma"/>
            <family val="2"/>
          </rPr>
          <t xml:space="preserve">bei allen </t>
        </r>
        <r>
          <rPr>
            <b/>
            <sz val="9"/>
            <color indexed="81"/>
            <rFont val="Tahoma"/>
            <family val="2"/>
          </rPr>
          <t>Dienstreisen innerhalb</t>
        </r>
        <r>
          <rPr>
            <sz val="9"/>
            <color indexed="81"/>
            <rFont val="Tahoma"/>
            <family val="2"/>
          </rPr>
          <t xml:space="preserve"> des </t>
        </r>
        <r>
          <rPr>
            <b/>
            <sz val="9"/>
            <color indexed="81"/>
            <rFont val="Tahoma"/>
            <family val="2"/>
          </rPr>
          <t>Bezirkes</t>
        </r>
        <r>
          <rPr>
            <sz val="9"/>
            <color indexed="81"/>
            <rFont val="Tahoma"/>
            <family val="2"/>
          </rPr>
          <t xml:space="preserve"> (Bezirksreisen) ohne Nächtigung bzw. bei immer wieder stattfindenden Dienstreisen ab dem 31. Tag am selben Dienstort ohne dass eine mehr als 14-tägige Unterbrechung eintritt. Landeshauptstädte und Städte mit eigenem Statut (für OÖ: </t>
        </r>
        <r>
          <rPr>
            <b/>
            <sz val="9"/>
            <color indexed="81"/>
            <rFont val="Tahoma"/>
            <family val="2"/>
          </rPr>
          <t>Linz</t>
        </r>
        <r>
          <rPr>
            <sz val="9"/>
            <color indexed="81"/>
            <rFont val="Tahoma"/>
            <family val="2"/>
          </rPr>
          <t xml:space="preserve">, </t>
        </r>
        <r>
          <rPr>
            <b/>
            <sz val="9"/>
            <color indexed="81"/>
            <rFont val="Tahoma"/>
            <family val="2"/>
          </rPr>
          <t>Wels</t>
        </r>
        <r>
          <rPr>
            <sz val="9"/>
            <color indexed="81"/>
            <rFont val="Tahoma"/>
            <family val="2"/>
          </rPr>
          <t xml:space="preserve"> und </t>
        </r>
        <r>
          <rPr>
            <b/>
            <sz val="9"/>
            <color indexed="81"/>
            <rFont val="Tahoma"/>
            <family val="2"/>
          </rPr>
          <t>Steyr</t>
        </r>
        <r>
          <rPr>
            <sz val="9"/>
            <color indexed="81"/>
            <rFont val="Tahoma"/>
            <family val="2"/>
          </rPr>
          <t xml:space="preserve">) </t>
        </r>
        <r>
          <rPr>
            <b/>
            <sz val="9"/>
            <color indexed="81"/>
            <rFont val="Tahoma"/>
            <family val="2"/>
          </rPr>
          <t>gelten</t>
        </r>
        <r>
          <rPr>
            <sz val="9"/>
            <color indexed="81"/>
            <rFont val="Tahoma"/>
            <family val="2"/>
          </rPr>
          <t xml:space="preserve"> im Sinn der RGV </t>
        </r>
        <r>
          <rPr>
            <b/>
            <sz val="9"/>
            <color indexed="81"/>
            <rFont val="Tahoma"/>
            <family val="2"/>
          </rPr>
          <t>nicht als eigener Bezirk</t>
        </r>
        <r>
          <rPr>
            <sz val="9"/>
            <color indexed="81"/>
            <rFont val="Tahoma"/>
            <family val="2"/>
          </rPr>
          <t>, sodass Reisen in angrenzende Bezirke auch als Bezirksreisen gelten.</t>
        </r>
      </text>
    </comment>
    <comment ref="L14" authorId="2">
      <text>
        <r>
          <rPr>
            <b/>
            <sz val="9"/>
            <color indexed="81"/>
            <rFont val="Tahoma"/>
            <family val="2"/>
          </rPr>
          <t>Betrag eingeben.
Tagesgebühren:
Tarif I (1)
0-5     Std.:   0,00 €
5-8     Std.:   8,80 €
8-12   Std.: 17,60 €
12-24 Std.: 26,40 €
Tarif II (2)
0-5     Std.:   0,00 €
5-8     Std.:   6,60 €
8-12   Std.: 13,20 €
12-24 Std.: 19,80 €</t>
        </r>
      </text>
    </comment>
    <comment ref="A15" authorId="4">
      <text>
        <r>
          <rPr>
            <b/>
            <sz val="9"/>
            <color indexed="81"/>
            <rFont val="Tahoma"/>
            <family val="2"/>
          </rPr>
          <t>1. Zeile: Datum</t>
        </r>
        <r>
          <rPr>
            <sz val="9"/>
            <color indexed="81"/>
            <rFont val="Tahoma"/>
            <family val="2"/>
          </rPr>
          <t xml:space="preserve"> des </t>
        </r>
        <r>
          <rPr>
            <b/>
            <sz val="9"/>
            <color indexed="81"/>
            <rFont val="Tahoma"/>
            <family val="2"/>
          </rPr>
          <t xml:space="preserve">Reisebeginns 
</t>
        </r>
        <r>
          <rPr>
            <sz val="9"/>
            <color indexed="81"/>
            <rFont val="Tahoma"/>
            <family val="2"/>
          </rPr>
          <t>Ist die Reisebewegung innerhalb eines Kalendertages, genügt  die Eingabe in der ersten (gelben) Zeile.</t>
        </r>
      </text>
    </comment>
    <comment ref="A16" authorId="4">
      <text>
        <r>
          <rPr>
            <b/>
            <sz val="9"/>
            <color indexed="81"/>
            <rFont val="Tahoma"/>
            <family val="2"/>
          </rPr>
          <t xml:space="preserve">2. Zeile: Datum </t>
        </r>
        <r>
          <rPr>
            <sz val="9"/>
            <color indexed="81"/>
            <rFont val="Tahoma"/>
            <family val="2"/>
          </rPr>
          <t xml:space="preserve">des </t>
        </r>
        <r>
          <rPr>
            <b/>
            <sz val="9"/>
            <color indexed="81"/>
            <rFont val="Tahoma"/>
            <family val="2"/>
          </rPr>
          <t xml:space="preserve">Reiseendes 
</t>
        </r>
        <r>
          <rPr>
            <sz val="9"/>
            <color indexed="81"/>
            <rFont val="Tahoma"/>
            <family val="2"/>
          </rPr>
          <t>Ist die Reisebewegung innerhalb eines Kalendertages, genügt  die Eingabe in der gelben Zeile.</t>
        </r>
      </text>
    </comment>
    <comment ref="B17" authorId="5">
      <text>
        <r>
          <rPr>
            <b/>
            <sz val="8"/>
            <color indexed="81"/>
            <rFont val="Tahoma"/>
            <family val="2"/>
          </rPr>
          <t>Abfahrt &amp; Rückkehr:</t>
        </r>
        <r>
          <rPr>
            <sz val="8"/>
            <color indexed="81"/>
            <rFont val="Tahoma"/>
            <family val="2"/>
          </rPr>
          <t xml:space="preserve">
genaue Zeitangabe (fahrplanmäßig bei Benützung öffentl. Verkehrsmittel, bei PKW-Benützung die kürzest notwendige Ausbleibezeit)
</t>
        </r>
        <r>
          <rPr>
            <b/>
            <sz val="8"/>
            <color indexed="81"/>
            <rFont val="Tahoma"/>
            <family val="2"/>
          </rPr>
          <t>Eingabeformat:</t>
        </r>
        <r>
          <rPr>
            <sz val="8"/>
            <color indexed="81"/>
            <rFont val="Tahoma"/>
            <family val="2"/>
          </rPr>
          <t xml:space="preserve"> hh:mm
WICHTIG: </t>
        </r>
        <r>
          <rPr>
            <b/>
            <sz val="8"/>
            <color indexed="81"/>
            <rFont val="Tahoma"/>
            <family val="2"/>
          </rPr>
          <t>Doppelpunkt</t>
        </r>
        <r>
          <rPr>
            <sz val="8"/>
            <color indexed="81"/>
            <rFont val="Tahoma"/>
            <family val="2"/>
          </rPr>
          <t xml:space="preserve"> zw. Stunden und Minuten</t>
        </r>
      </text>
    </comment>
    <comment ref="D17" authorId="5">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H17" authorId="5">
      <text>
        <r>
          <rPr>
            <b/>
            <sz val="8"/>
            <color indexed="81"/>
            <rFont val="Tahoma"/>
            <family val="2"/>
          </rPr>
          <t xml:space="preserve">Entfernung nur eingeben, wenn BEZU
verrechnet wird.
Km-Eingabe notwendig
</t>
        </r>
        <r>
          <rPr>
            <sz val="8"/>
            <color indexed="81"/>
            <rFont val="Tahoma"/>
            <family val="2"/>
          </rPr>
          <t>(Hin- und Rückfahrt gesondert abrechnen)</t>
        </r>
        <r>
          <rPr>
            <b/>
            <sz val="8"/>
            <color indexed="81"/>
            <rFont val="Tahoma"/>
            <family val="2"/>
          </rPr>
          <t xml:space="preserve">
</t>
        </r>
        <r>
          <rPr>
            <sz val="8"/>
            <color indexed="81"/>
            <rFont val="Tahoma"/>
            <family val="2"/>
          </rPr>
          <t xml:space="preserve">
Ausgangspunkt und Endpunkt der Reisebewegung ist die Dienststelle (Stammschule) oder der Wohnort, wenn dadurch niedrigere Reisegebühren anfallen.</t>
        </r>
      </text>
    </comment>
    <comment ref="I17" authorId="5">
      <text>
        <r>
          <rPr>
            <b/>
            <sz val="9"/>
            <color indexed="81"/>
            <rFont val="Tahoma"/>
            <family val="2"/>
          </rPr>
          <t xml:space="preserve">BEZU wird automatisch berechnet. </t>
        </r>
        <r>
          <rPr>
            <sz val="8"/>
            <color indexed="81"/>
            <rFont val="Tahoma"/>
            <family val="2"/>
          </rPr>
          <t xml:space="preserve">(Nachweis nicht nötig)
</t>
        </r>
        <r>
          <rPr>
            <sz val="8"/>
            <color indexed="81"/>
            <rFont val="Tahoma"/>
            <family val="2"/>
          </rPr>
          <t xml:space="preserve">
</t>
        </r>
      </text>
    </comment>
    <comment ref="M17" authorId="5">
      <text>
        <r>
          <rPr>
            <b/>
            <sz val="8"/>
            <color indexed="81"/>
            <rFont val="Tahoma"/>
            <family val="2"/>
          </rPr>
          <t>Nächtigungsgebühr</t>
        </r>
        <r>
          <rPr>
            <sz val="8"/>
            <color indexed="81"/>
            <rFont val="Tahoma"/>
            <family val="2"/>
          </rPr>
          <t xml:space="preserve"> (ohne Frühstück!)
15,0 Euro
max. 105,0 Euro (mit Beleg)
Mit Beleg kann die tarifmäßige Nächtigungsgebühr bis zu 600 % angehoben werden. Jedoch muss der Beleg aufweisen, dass keinerlei Verpflegungsanteile - auch kein Frühstück - in diesen Kosten enthalten sind. Ist der Frühstücksanteil nicht eruierbar, so sind 15 % einer ganzen (3/3) Tagesgebühr bei dem Betrag der Hotelrechnung abzuziehen. Eigenhändige Ergänzungen am Hotelbeleg sind nach Möglichkeit zu unterlassen.
Die </t>
        </r>
        <r>
          <rPr>
            <b/>
            <sz val="8"/>
            <color indexed="81"/>
            <rFont val="Tahoma"/>
            <family val="2"/>
          </rPr>
          <t>Nächtigungsgebühr entfällt</t>
        </r>
        <r>
          <rPr>
            <sz val="8"/>
            <color indexed="81"/>
            <rFont val="Tahoma"/>
            <family val="2"/>
          </rPr>
          <t xml:space="preserve">, wenn eine Dienstreise in Orte führt, von denen aus der Dienstort unter Benützung eines Massenbeförderungsmittels innerhalb einer Fahrzeit von einer Stunde erreicht werden kann. In diesen Fällen werden Reisekosten vergütet.
Der Anspruch auf </t>
        </r>
        <r>
          <rPr>
            <b/>
            <sz val="8"/>
            <color indexed="81"/>
            <rFont val="Tahoma"/>
            <family val="2"/>
          </rPr>
          <t>Nächtigungsgebühr entfällt</t>
        </r>
        <r>
          <rPr>
            <sz val="8"/>
            <color indexed="81"/>
            <rFont val="Tahoma"/>
            <family val="2"/>
          </rPr>
          <t xml:space="preserve">, wenn der Dienstgeber eine angemessene Unterkunft in einem gewerblichen Beherbergungsbetrieb unentgeltlich beistellt. Die beigestellte Unterkunft ist in Anspruch zu nehmen.
</t>
        </r>
      </text>
    </comment>
    <comment ref="B36" authorId="0">
      <text>
        <r>
          <rPr>
            <sz val="8"/>
            <color indexed="81"/>
            <rFont val="Tahoma"/>
            <family val="2"/>
          </rPr>
          <t>Ermittlung der verrechnteten Kilometer mittels</t>
        </r>
      </text>
    </comment>
    <comment ref="A37" authorId="0">
      <text>
        <r>
          <rPr>
            <sz val="8"/>
            <color indexed="81"/>
            <rFont val="Tahoma"/>
            <family val="2"/>
          </rPr>
          <t>Zutreffendes durch Anklicken aktivieren</t>
        </r>
      </text>
    </comment>
    <comment ref="A38" authorId="0">
      <text>
        <r>
          <rPr>
            <sz val="9"/>
            <color indexed="81"/>
            <rFont val="Tahoma"/>
            <family val="2"/>
          </rPr>
          <t>Zutreffendes durch Anklicken aktivieren</t>
        </r>
      </text>
    </comment>
    <comment ref="B38" authorId="0">
      <text>
        <r>
          <rPr>
            <sz val="8"/>
            <color indexed="81"/>
            <rFont val="Tahoma"/>
            <family val="2"/>
          </rPr>
          <t>Verwendeten Routenplaner angeben z. B. Google</t>
        </r>
      </text>
    </comment>
    <comment ref="A39" authorId="0">
      <text>
        <r>
          <rPr>
            <sz val="9"/>
            <color indexed="81"/>
            <rFont val="Tahoma"/>
            <family val="2"/>
          </rPr>
          <t xml:space="preserve">z. B. Gründe, warum nicht die kürzeste Strecke gefahren wurde (Stau, Umleitung etc.) usw.
</t>
        </r>
        <r>
          <rPr>
            <sz val="4"/>
            <color indexed="81"/>
            <rFont val="Tahoma"/>
            <family val="2"/>
          </rPr>
          <t xml:space="preserve">
</t>
        </r>
        <r>
          <rPr>
            <sz val="9"/>
            <color indexed="81"/>
            <rFont val="Tahoma"/>
            <family val="2"/>
          </rPr>
          <t xml:space="preserve">Zum Eintragen: Doppelklick in Zelle.
</t>
        </r>
        <r>
          <rPr>
            <sz val="4"/>
            <color indexed="81"/>
            <rFont val="Tahoma"/>
            <family val="2"/>
          </rPr>
          <t xml:space="preserve">
</t>
        </r>
        <r>
          <rPr>
            <sz val="9"/>
            <color indexed="81"/>
            <rFont val="Tahoma"/>
            <family val="2"/>
          </rPr>
          <t>Zeilenwechsel mit Tasten
Alt + Eingabetaste (Enter)</t>
        </r>
      </text>
    </comment>
  </commentList>
</comments>
</file>

<file path=xl/sharedStrings.xml><?xml version="1.0" encoding="utf-8"?>
<sst xmlns="http://schemas.openxmlformats.org/spreadsheetml/2006/main" count="129" uniqueCount="97">
  <si>
    <t>Durchführung der Reisebewegung:</t>
  </si>
  <si>
    <t>(von der Schule zur Verfügung gestellt)</t>
  </si>
  <si>
    <t>Wohnadresse</t>
  </si>
  <si>
    <t>Schulstempel und Eingangsdatum</t>
  </si>
  <si>
    <t>Datum der</t>
  </si>
  <si>
    <t>Uhrzeit der</t>
  </si>
  <si>
    <t>Entfernung</t>
  </si>
  <si>
    <t>Reisekosten</t>
  </si>
  <si>
    <t>Tagesgebühr</t>
  </si>
  <si>
    <t>Nächtigungs-</t>
  </si>
  <si>
    <t>Nebenkosten</t>
  </si>
  <si>
    <t>Reise</t>
  </si>
  <si>
    <t>Abfahrt</t>
  </si>
  <si>
    <t>Rückkehr</t>
  </si>
  <si>
    <t>in km</t>
  </si>
  <si>
    <t>gebühr</t>
  </si>
  <si>
    <t>Beilagen:</t>
  </si>
  <si>
    <t>Beiblätter zur Reiserechnung</t>
  </si>
  <si>
    <t xml:space="preserve">Ich beantrage die Anweisung der mir </t>
  </si>
  <si>
    <t>saldierte Rechnungen über Nächtigungskosten</t>
  </si>
  <si>
    <t>ZVA erstellt:</t>
  </si>
  <si>
    <t>Reiseaufträge</t>
  </si>
  <si>
    <t>meine Angaben vollständig und richtig sind:</t>
  </si>
  <si>
    <t>Reisegebührenvorschrift wurden beachtet:</t>
  </si>
  <si>
    <t>Ort</t>
  </si>
  <si>
    <t>Datum</t>
  </si>
  <si>
    <t>Familienname, Vorname, Titel</t>
  </si>
  <si>
    <t>Verwendung der ÖBB-Business-Card</t>
  </si>
  <si>
    <t>1. Gegenstand u. Ort der Amtshandlung</t>
  </si>
  <si>
    <t>2. Geschäftszahl und Datum des dienstl.</t>
  </si>
  <si>
    <t xml:space="preserve">    Auftrages</t>
  </si>
  <si>
    <t>3. Dauer des Dienstgeschäftes täglich</t>
  </si>
  <si>
    <t>5 - 8 Std.</t>
  </si>
  <si>
    <t>Dauer</t>
  </si>
  <si>
    <t>Tag 1</t>
  </si>
  <si>
    <t>Tag 2</t>
  </si>
  <si>
    <t>Tag 3</t>
  </si>
  <si>
    <t>Tag 4</t>
  </si>
  <si>
    <t>Tag 5</t>
  </si>
  <si>
    <t>Tag 6</t>
  </si>
  <si>
    <t>0-5 Std</t>
  </si>
  <si>
    <t>8 -12 Std.</t>
  </si>
  <si>
    <t>12 - 24 Std</t>
  </si>
  <si>
    <t xml:space="preserve">TAGESGEBÜHR Tarif 1 (bei allen Dienstreisen außerhalb des Bezirkes bzw. bei allen Dienstreisen außerhalb und innerhalb des Bezirkes mit Nächtigung (§ 13(2) RGV).
</t>
  </si>
  <si>
    <t>Betrag</t>
  </si>
  <si>
    <t>1 oder 2</t>
  </si>
  <si>
    <t>eingeben</t>
  </si>
  <si>
    <t>Tarif:</t>
  </si>
  <si>
    <t xml:space="preserve">Personalnummer: </t>
  </si>
  <si>
    <t>P</t>
  </si>
  <si>
    <t>1.
2.
3.</t>
  </si>
  <si>
    <t xml:space="preserve">TAGESGEBÜHR Tarif 2 (bei allen Dienstreisen innerhalb des Bezirkes (Bezirksreisen) ohne Nächtigung bzw. bei immer wieder stattfindenden Dienstreisen ab dem 31. Tag am selben Dienstort  ohne dass eine mehr als 14-tägige Unterbrechung eintritt. Landeshauptstädte und Städte mit eigenem Statut (für OÖ: Linz, Wels und Steyr) gelten im Sinn der RGV nicht als eigener Bezirk, sodass Reisen in angrenzende Bezirke auch als Bezirksreisen gelten.)
</t>
  </si>
  <si>
    <t>Heimverrechnung (H):</t>
  </si>
  <si>
    <t>Die auswärtige Dienstverrichtung erfolgte</t>
  </si>
  <si>
    <t>zustehenden Vergütung und versichere, dass</t>
  </si>
  <si>
    <t>über amtlichen Auftrag, die Bestimmungen der</t>
  </si>
  <si>
    <t>PKW - amtliches Kilometergeld</t>
  </si>
  <si>
    <r>
      <t xml:space="preserve">      </t>
    </r>
    <r>
      <rPr>
        <sz val="9"/>
        <rFont val="Arial"/>
        <family val="2"/>
      </rPr>
      <t>Lt. Ausschreibung/Erlass täglich Anspruch auf Tages- u. Nächtigungsgebühr (K)</t>
    </r>
  </si>
  <si>
    <t>Hinfahrt</t>
  </si>
  <si>
    <t>Rückfahrt</t>
  </si>
  <si>
    <t>Beförderungszuschuss (BEZU)</t>
  </si>
  <si>
    <t>Bei Verrechnung BEZU:</t>
  </si>
  <si>
    <t xml:space="preserve">      Tageskilometerzähler</t>
  </si>
  <si>
    <t xml:space="preserve">      Routenplaner:</t>
  </si>
  <si>
    <r>
      <rPr>
        <b/>
        <sz val="10"/>
        <rFont val="Arial"/>
        <family val="2"/>
      </rPr>
      <t>Anmerkungen:</t>
    </r>
    <r>
      <rPr>
        <sz val="8"/>
        <rFont val="Arial"/>
        <family val="2"/>
      </rPr>
      <t xml:space="preserve">
</t>
    </r>
  </si>
  <si>
    <t>Unterschrift RechnungslegerIn</t>
  </si>
  <si>
    <t>Unterschrift DienststellenleiterIn</t>
  </si>
  <si>
    <t>Nachweise Benützung öffentl. Verkehrsmittel</t>
  </si>
  <si>
    <r>
      <t xml:space="preserve">Öffentliche Verkehrsmittel </t>
    </r>
    <r>
      <rPr>
        <sz val="8"/>
        <rFont val="Arial"/>
        <family val="2"/>
      </rPr>
      <t>(Belege anschließen)</t>
    </r>
  </si>
  <si>
    <t>Fahrtstrecke</t>
  </si>
  <si>
    <t>ev. Anführung</t>
  </si>
  <si>
    <t>innerstädt. VKM</t>
  </si>
  <si>
    <t>Straßenbahn, ...</t>
  </si>
  <si>
    <t>BEZU</t>
  </si>
  <si>
    <t>Summe
Reisekosten:</t>
  </si>
  <si>
    <t>Summe
Öffentl.
VKM etc.</t>
  </si>
  <si>
    <t>Gesamtsumme: €</t>
  </si>
  <si>
    <t>Beginn</t>
  </si>
  <si>
    <t>Ende</t>
  </si>
  <si>
    <t>Tage</t>
  </si>
  <si>
    <t>Stunden</t>
  </si>
  <si>
    <t>Diff</t>
  </si>
  <si>
    <t>ErgStd.</t>
  </si>
  <si>
    <t>REISERECHNUNG (Landeslehrer/in)</t>
  </si>
  <si>
    <t>BEZU Grenzwerte</t>
  </si>
  <si>
    <t>Tarif 1</t>
  </si>
  <si>
    <t>Tarif 2</t>
  </si>
  <si>
    <t>Pauschale</t>
  </si>
  <si>
    <t>Hinweise:</t>
  </si>
  <si>
    <t>1. Alle Berechnungsdaten sind in ein Tabellenblatt hineinprogrammiert. Die gelb markierten Zellen kann man nach Aufheben des Blattschutzes ändern. Somit kann bei einer gesetzlichen Veränderung der Grenzwerte die Berechnung leicht aktualisiert werden.</t>
  </si>
  <si>
    <t>3. Weitere Kontrolle beim Eingabedatum, dass Ankunftstag nicht vor dem Abfahrtstag liegt.</t>
  </si>
  <si>
    <t xml:space="preserve">2. Die Werte des BEZU werden jetzt im Tabellenblatt „Formular“ direkt berechnet (Zellen L18-L28). In den Zellen ist eine Kontrolle, falls die Ankunftszeit am selben Tag VOR der Abfahrtszeit liegen sollte. </t>
  </si>
  <si>
    <t>LGH</t>
  </si>
  <si>
    <t>Google</t>
  </si>
  <si>
    <t>Anfangsdatum</t>
  </si>
  <si>
    <t>Enddatum</t>
  </si>
  <si>
    <t>Version 2016-10
BEZU automatisch, TG manuell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</si>
</sst>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h:mm"/>
    <numFmt numFmtId="165" formatCode="&quot;€&quot;\ #,##0.00"/>
    <numFmt numFmtId="166" formatCode="#,##0.00;[Red]#,##0.00"/>
    <numFmt numFmtId="167" formatCode="#,##0;[Red]#,##0"/>
    <numFmt numFmtId="168" formatCode="_-* #,##0.00\ [$€]_-;\-* #,##0.00\ [$€]_-;_-* &quot;-&quot;??\ [$€]_-;_-@_-"/>
    <numFmt numFmtId="169" formatCode="0;[Red]0"/>
    <numFmt numFmtId="170" formatCode="0.000"/>
    <numFmt numFmtId="171" formatCode="0\ &quot;km&quot;"/>
  </numFmts>
  <fonts count="31" x14ac:knownFonts="1">
    <font>
      <sz val="10"/>
      <name val="Arial"/>
    </font>
    <font>
      <b/>
      <sz val="10"/>
      <name val="Arial"/>
      <family val="2"/>
    </font>
    <font>
      <sz val="10"/>
      <name val="Arial"/>
      <family val="2"/>
    </font>
    <font>
      <sz val="8"/>
      <name val="Arial"/>
      <family val="2"/>
    </font>
    <font>
      <sz val="9"/>
      <name val="Arial"/>
      <family val="2"/>
    </font>
    <font>
      <b/>
      <sz val="9"/>
      <name val="Arial"/>
      <family val="2"/>
    </font>
    <font>
      <b/>
      <sz val="16"/>
      <name val="Arial"/>
      <family val="2"/>
    </font>
    <font>
      <sz val="16"/>
      <name val="Arial"/>
      <family val="2"/>
    </font>
    <font>
      <u/>
      <sz val="8"/>
      <name val="Arial"/>
      <family val="2"/>
    </font>
    <font>
      <sz val="11"/>
      <name val="Arial"/>
      <family val="2"/>
    </font>
    <font>
      <vertAlign val="superscript"/>
      <sz val="11"/>
      <name val="Arial"/>
      <family val="2"/>
    </font>
    <font>
      <sz val="10"/>
      <name val="Wingdings"/>
      <charset val="2"/>
    </font>
    <font>
      <b/>
      <sz val="8"/>
      <name val="Arial"/>
      <family val="2"/>
    </font>
    <font>
      <sz val="8"/>
      <color indexed="81"/>
      <name val="Tahoma"/>
      <family val="2"/>
    </font>
    <font>
      <b/>
      <sz val="8"/>
      <color indexed="81"/>
      <name val="Tahoma"/>
      <family val="2"/>
    </font>
    <font>
      <sz val="12"/>
      <name val="Arial"/>
      <family val="2"/>
    </font>
    <font>
      <sz val="10"/>
      <name val="Arial"/>
      <family val="2"/>
    </font>
    <font>
      <b/>
      <sz val="9"/>
      <color indexed="81"/>
      <name val="Tahoma"/>
      <family val="2"/>
    </font>
    <font>
      <b/>
      <sz val="7"/>
      <name val="Arial"/>
      <family val="2"/>
    </font>
    <font>
      <b/>
      <sz val="11"/>
      <name val="Arial"/>
      <family val="2"/>
    </font>
    <font>
      <sz val="14"/>
      <name val="Arial"/>
      <family val="2"/>
    </font>
    <font>
      <sz val="9"/>
      <color indexed="81"/>
      <name val="Tahoma"/>
      <family val="2"/>
    </font>
    <font>
      <vertAlign val="superscript"/>
      <sz val="7"/>
      <name val="Arial"/>
      <family val="2"/>
    </font>
    <font>
      <sz val="7"/>
      <name val="Arial"/>
      <family val="2"/>
    </font>
    <font>
      <sz val="4"/>
      <color indexed="81"/>
      <name val="Tahoma"/>
      <family val="2"/>
    </font>
    <font>
      <sz val="7.5"/>
      <name val="Arial"/>
      <family val="2"/>
    </font>
    <font>
      <sz val="10"/>
      <color theme="0"/>
      <name val="Arial"/>
      <family val="2"/>
    </font>
    <font>
      <sz val="11"/>
      <color rgb="FF1F497D"/>
      <name val="Calibri"/>
      <family val="2"/>
    </font>
    <font>
      <sz val="3"/>
      <color indexed="81"/>
      <name val="Tahoma"/>
      <family val="2"/>
    </font>
    <font>
      <sz val="5"/>
      <name val="Arial"/>
      <family val="2"/>
    </font>
    <font>
      <b/>
      <sz val="12"/>
      <name val="Arial"/>
      <family val="2"/>
    </font>
  </fonts>
  <fills count="8">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E7F6FF"/>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ashed">
        <color indexed="64"/>
      </top>
      <bottom style="hair">
        <color indexed="64"/>
      </bottom>
      <diagonal/>
    </border>
  </borders>
  <cellStyleXfs count="2">
    <xf numFmtId="0" fontId="0" fillId="0" borderId="0"/>
    <xf numFmtId="168" fontId="2" fillId="0" borderId="0" applyFont="0" applyFill="0" applyBorder="0" applyAlignment="0" applyProtection="0"/>
  </cellStyleXfs>
  <cellXfs count="170">
    <xf numFmtId="0" fontId="0" fillId="0" borderId="0" xfId="0"/>
    <xf numFmtId="0" fontId="3" fillId="0" borderId="0" xfId="0" applyFont="1"/>
    <xf numFmtId="0" fontId="0" fillId="0" borderId="0" xfId="0" applyBorder="1"/>
    <xf numFmtId="0" fontId="5" fillId="0" borderId="0" xfId="0" applyFont="1" applyBorder="1"/>
    <xf numFmtId="0" fontId="4" fillId="0" borderId="0" xfId="0" applyFont="1" applyBorder="1"/>
    <xf numFmtId="0" fontId="3" fillId="0" borderId="0" xfId="0" applyFont="1" applyBorder="1"/>
    <xf numFmtId="0" fontId="0" fillId="0" borderId="1" xfId="0" applyBorder="1"/>
    <xf numFmtId="0" fontId="8" fillId="0" borderId="0" xfId="0" applyFont="1" applyBorder="1"/>
    <xf numFmtId="0" fontId="3" fillId="0" borderId="0" xfId="0" applyFont="1" applyAlignment="1">
      <alignment horizontal="left"/>
    </xf>
    <xf numFmtId="0" fontId="9" fillId="0" borderId="0" xfId="0" applyFont="1" applyBorder="1"/>
    <xf numFmtId="0" fontId="10" fillId="0" borderId="0" xfId="0" applyFont="1" applyBorder="1"/>
    <xf numFmtId="0" fontId="3" fillId="0" borderId="0" xfId="0" applyFont="1" applyBorder="1" applyAlignment="1">
      <alignment vertical="top"/>
    </xf>
    <xf numFmtId="0" fontId="12" fillId="0" borderId="0" xfId="0" applyFont="1"/>
    <xf numFmtId="0" fontId="0" fillId="0" borderId="0" xfId="0" applyAlignment="1">
      <alignment horizontal="center"/>
    </xf>
    <xf numFmtId="49" fontId="0" fillId="0" borderId="0" xfId="0" applyNumberFormat="1" applyAlignment="1">
      <alignment horizontal="center"/>
    </xf>
    <xf numFmtId="0" fontId="3" fillId="0" borderId="0" xfId="0" applyFont="1" applyAlignment="1">
      <alignment horizontal="center"/>
    </xf>
    <xf numFmtId="166" fontId="15" fillId="0" borderId="2" xfId="0" applyNumberFormat="1" applyFont="1" applyBorder="1" applyAlignment="1">
      <alignment horizontal="right"/>
    </xf>
    <xf numFmtId="0" fontId="12" fillId="2" borderId="2" xfId="0" applyFont="1" applyFill="1" applyBorder="1" applyAlignment="1">
      <alignment horizontal="center"/>
    </xf>
    <xf numFmtId="0" fontId="12" fillId="2" borderId="4" xfId="0" applyFont="1" applyFill="1" applyBorder="1" applyAlignment="1">
      <alignment horizontal="centerContinuous"/>
    </xf>
    <xf numFmtId="0" fontId="12" fillId="2" borderId="1" xfId="0" applyFont="1" applyFill="1" applyBorder="1" applyAlignment="1">
      <alignment horizontal="centerContinuous"/>
    </xf>
    <xf numFmtId="0" fontId="12" fillId="2" borderId="5" xfId="0" applyFont="1" applyFill="1" applyBorder="1"/>
    <xf numFmtId="0" fontId="12" fillId="2" borderId="0" xfId="0" applyFont="1" applyFill="1" applyBorder="1"/>
    <xf numFmtId="0" fontId="12" fillId="2" borderId="6" xfId="0" applyFont="1" applyFill="1" applyBorder="1"/>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7" xfId="0" applyFont="1" applyFill="1" applyBorder="1"/>
    <xf numFmtId="0" fontId="12" fillId="2" borderId="8" xfId="0" applyFont="1" applyFill="1" applyBorder="1" applyAlignment="1">
      <alignment horizontal="center"/>
    </xf>
    <xf numFmtId="166" fontId="15" fillId="0" borderId="9" xfId="0" applyNumberFormat="1" applyFont="1" applyBorder="1" applyAlignment="1">
      <alignment horizontal="right"/>
    </xf>
    <xf numFmtId="0" fontId="18" fillId="2" borderId="6" xfId="0" applyFont="1" applyFill="1" applyBorder="1" applyAlignment="1">
      <alignment horizontal="center"/>
    </xf>
    <xf numFmtId="0" fontId="0" fillId="0" borderId="10" xfId="0" applyFill="1" applyBorder="1" applyAlignment="1"/>
    <xf numFmtId="0" fontId="0" fillId="0" borderId="10" xfId="0" applyBorder="1"/>
    <xf numFmtId="0" fontId="16" fillId="0" borderId="10" xfId="0" applyFont="1" applyBorder="1" applyAlignment="1">
      <alignment horizontal="right"/>
    </xf>
    <xf numFmtId="0" fontId="0" fillId="0" borderId="4" xfId="0" applyBorder="1"/>
    <xf numFmtId="0" fontId="19" fillId="0" borderId="11" xfId="0" applyFont="1" applyBorder="1" applyAlignment="1">
      <alignment horizontal="right"/>
    </xf>
    <xf numFmtId="0" fontId="19" fillId="2" borderId="4" xfId="0" applyFont="1" applyFill="1" applyBorder="1" applyAlignment="1">
      <alignment horizontal="right"/>
    </xf>
    <xf numFmtId="0" fontId="0" fillId="0" borderId="0" xfId="0" applyAlignment="1">
      <alignment horizontal="right"/>
    </xf>
    <xf numFmtId="0" fontId="0" fillId="0" borderId="0" xfId="0" applyAlignment="1">
      <alignment horizontal="center" vertical="center"/>
    </xf>
    <xf numFmtId="0" fontId="11" fillId="0" borderId="0" xfId="0" applyFont="1" applyAlignment="1" applyProtection="1">
      <alignment horizontal="right"/>
      <protection locked="0"/>
    </xf>
    <xf numFmtId="0" fontId="3" fillId="0" borderId="0" xfId="0" applyFont="1" applyBorder="1" applyProtection="1">
      <protection locked="0"/>
    </xf>
    <xf numFmtId="0" fontId="0" fillId="0" borderId="0" xfId="0" applyBorder="1" applyProtection="1">
      <protection locked="0"/>
    </xf>
    <xf numFmtId="0" fontId="3" fillId="0" borderId="1" xfId="0" applyFont="1" applyBorder="1" applyProtection="1">
      <protection locked="0"/>
    </xf>
    <xf numFmtId="0" fontId="3" fillId="0" borderId="18" xfId="0" applyFont="1" applyBorder="1" applyProtection="1">
      <protection locked="0"/>
    </xf>
    <xf numFmtId="0" fontId="22" fillId="0" borderId="0" xfId="0" applyFont="1" applyBorder="1" applyAlignment="1">
      <alignment horizontal="center" vertical="top"/>
    </xf>
    <xf numFmtId="0" fontId="23" fillId="0" borderId="0" xfId="0" applyFont="1" applyBorder="1" applyAlignment="1">
      <alignment horizontal="center" vertical="top"/>
    </xf>
    <xf numFmtId="0" fontId="0" fillId="0" borderId="1" xfId="0" applyBorder="1" applyProtection="1">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3" fillId="0" borderId="0" xfId="0" applyFont="1" applyProtection="1"/>
    <xf numFmtId="0" fontId="4" fillId="0" borderId="0" xfId="0" applyFont="1" applyBorder="1" applyAlignment="1" applyProtection="1"/>
    <xf numFmtId="0" fontId="3" fillId="0" borderId="0" xfId="0" applyFont="1" applyAlignment="1" applyProtection="1"/>
    <xf numFmtId="0" fontId="3" fillId="0" borderId="0" xfId="0" applyFont="1" applyBorder="1" applyAlignment="1" applyProtection="1"/>
    <xf numFmtId="0" fontId="3" fillId="0" borderId="0" xfId="0" applyFont="1" applyBorder="1" applyProtection="1"/>
    <xf numFmtId="0" fontId="3" fillId="0" borderId="0" xfId="0" applyFont="1" applyAlignment="1" applyProtection="1">
      <alignment horizontal="right"/>
    </xf>
    <xf numFmtId="0" fontId="3" fillId="0" borderId="0" xfId="0" applyFont="1" applyAlignment="1" applyProtection="1">
      <alignment horizontal="left"/>
    </xf>
    <xf numFmtId="0" fontId="0" fillId="0" borderId="0" xfId="0" applyProtection="1"/>
    <xf numFmtId="0" fontId="2" fillId="0" borderId="0" xfId="0" applyFont="1" applyAlignment="1" applyProtection="1">
      <alignment horizontal="left"/>
    </xf>
    <xf numFmtId="0" fontId="3" fillId="2" borderId="6" xfId="0" applyFont="1" applyFill="1" applyBorder="1"/>
    <xf numFmtId="0" fontId="3" fillId="2" borderId="21" xfId="0" applyFont="1" applyFill="1" applyBorder="1"/>
    <xf numFmtId="167" fontId="4" fillId="0" borderId="21" xfId="0" applyNumberFormat="1" applyFont="1" applyBorder="1" applyAlignment="1" applyProtection="1">
      <alignment horizontal="right" vertical="center"/>
      <protection locked="0"/>
    </xf>
    <xf numFmtId="167" fontId="4" fillId="0" borderId="7" xfId="0" applyNumberFormat="1" applyFont="1" applyBorder="1" applyAlignment="1" applyProtection="1">
      <alignment horizontal="right" vertical="center"/>
      <protection locked="0"/>
    </xf>
    <xf numFmtId="0" fontId="18" fillId="2" borderId="6" xfId="0" applyFont="1" applyFill="1" applyBorder="1" applyAlignment="1">
      <alignment horizontal="left" vertical="center"/>
    </xf>
    <xf numFmtId="0" fontId="3" fillId="0" borderId="0" xfId="0" applyFont="1" applyAlignment="1" applyProtection="1">
      <alignment horizontal="left" vertical="top"/>
      <protection locked="0"/>
    </xf>
    <xf numFmtId="0" fontId="2" fillId="0" borderId="0" xfId="0" applyFont="1" applyBorder="1"/>
    <xf numFmtId="0" fontId="1" fillId="0" borderId="0" xfId="0" applyFont="1"/>
    <xf numFmtId="0" fontId="3" fillId="0" borderId="23" xfId="0" applyFont="1" applyBorder="1" applyAlignment="1" applyProtection="1">
      <alignment horizontal="left" vertical="center"/>
      <protection locked="0"/>
    </xf>
    <xf numFmtId="167" fontId="4" fillId="0" borderId="22" xfId="0" applyNumberFormat="1" applyFont="1" applyBorder="1" applyAlignment="1" applyProtection="1">
      <alignment horizontal="right" vertical="center"/>
      <protection locked="0"/>
    </xf>
    <xf numFmtId="0" fontId="18" fillId="2" borderId="17" xfId="0" applyFont="1" applyFill="1" applyBorder="1" applyAlignment="1">
      <alignment horizontal="left" vertical="top"/>
    </xf>
    <xf numFmtId="0" fontId="3" fillId="2" borderId="24" xfId="0" applyFont="1" applyFill="1" applyBorder="1"/>
    <xf numFmtId="0" fontId="12" fillId="2" borderId="2" xfId="0" applyFont="1" applyFill="1" applyBorder="1" applyAlignment="1">
      <alignment wrapText="1"/>
    </xf>
    <xf numFmtId="0" fontId="25" fillId="2" borderId="7" xfId="0" applyFont="1" applyFill="1" applyBorder="1"/>
    <xf numFmtId="0" fontId="25" fillId="2" borderId="8" xfId="0" applyFont="1" applyFill="1" applyBorder="1"/>
    <xf numFmtId="0" fontId="4" fillId="0" borderId="0" xfId="0" applyFont="1" applyBorder="1" applyAlignment="1" applyProtection="1">
      <alignment horizontal="center"/>
      <protection locked="0"/>
    </xf>
    <xf numFmtId="0" fontId="1" fillId="2" borderId="8" xfId="0" applyFont="1" applyFill="1" applyBorder="1" applyAlignment="1">
      <alignment horizontal="center"/>
    </xf>
    <xf numFmtId="166" fontId="15" fillId="0" borderId="26" xfId="0" applyNumberFormat="1" applyFont="1" applyBorder="1" applyAlignment="1">
      <alignment horizontal="right"/>
    </xf>
    <xf numFmtId="0" fontId="3" fillId="0" borderId="0" xfId="0" applyFont="1" applyAlignment="1" applyProtection="1">
      <alignment horizontal="left" vertical="center"/>
    </xf>
    <xf numFmtId="2" fontId="0" fillId="0" borderId="0" xfId="0" applyNumberFormat="1"/>
    <xf numFmtId="0" fontId="0" fillId="0" borderId="0" xfId="0" applyFill="1"/>
    <xf numFmtId="0" fontId="11" fillId="0" borderId="0" xfId="0" applyFont="1" applyBorder="1"/>
    <xf numFmtId="0" fontId="0" fillId="0" borderId="0" xfId="0" applyProtection="1">
      <protection hidden="1"/>
    </xf>
    <xf numFmtId="22" fontId="12" fillId="0" borderId="0" xfId="0" applyNumberFormat="1" applyFont="1" applyProtection="1">
      <protection hidden="1"/>
    </xf>
    <xf numFmtId="170" fontId="0" fillId="0" borderId="0" xfId="0" applyNumberFormat="1" applyProtection="1">
      <protection hidden="1"/>
    </xf>
    <xf numFmtId="1" fontId="0" fillId="0" borderId="0" xfId="0" applyNumberFormat="1" applyProtection="1">
      <protection hidden="1"/>
    </xf>
    <xf numFmtId="0" fontId="0" fillId="0" borderId="0" xfId="0" applyFill="1" applyProtection="1">
      <protection hidden="1"/>
    </xf>
    <xf numFmtId="0" fontId="0" fillId="0" borderId="0" xfId="0" applyFill="1" applyBorder="1"/>
    <xf numFmtId="0" fontId="26" fillId="0" borderId="0" xfId="0" applyFont="1" applyBorder="1" applyProtection="1">
      <protection locked="0"/>
    </xf>
    <xf numFmtId="0" fontId="0" fillId="0" borderId="0" xfId="0" applyAlignment="1">
      <alignment horizontal="center"/>
    </xf>
    <xf numFmtId="0" fontId="2" fillId="0" borderId="0" xfId="0" applyFont="1"/>
    <xf numFmtId="0" fontId="1" fillId="0" borderId="0" xfId="0" applyFont="1" applyAlignment="1">
      <alignment horizontal="center"/>
    </xf>
    <xf numFmtId="0" fontId="0" fillId="5" borderId="0" xfId="0" applyFill="1" applyAlignment="1">
      <alignment horizontal="center"/>
    </xf>
    <xf numFmtId="0" fontId="0" fillId="5" borderId="0" xfId="0" applyFill="1"/>
    <xf numFmtId="0" fontId="3" fillId="5" borderId="0" xfId="0" applyFont="1" applyFill="1" applyAlignment="1">
      <alignment horizontal="center"/>
    </xf>
    <xf numFmtId="165" fontId="0" fillId="4" borderId="0" xfId="0" applyNumberFormat="1" applyFill="1" applyAlignment="1">
      <alignment horizontal="center"/>
    </xf>
    <xf numFmtId="166" fontId="4" fillId="0" borderId="2" xfId="0" applyNumberFormat="1" applyFont="1" applyBorder="1" applyAlignment="1" applyProtection="1">
      <alignment horizontal="right" vertical="center"/>
      <protection hidden="1"/>
    </xf>
    <xf numFmtId="166" fontId="4" fillId="0" borderId="22" xfId="0" applyNumberFormat="1" applyFont="1" applyBorder="1" applyAlignment="1" applyProtection="1">
      <alignment horizontal="right" vertical="center"/>
      <protection hidden="1"/>
    </xf>
    <xf numFmtId="166" fontId="4" fillId="0" borderId="21" xfId="0" applyNumberFormat="1" applyFont="1" applyBorder="1" applyAlignment="1" applyProtection="1">
      <alignment horizontal="right" vertical="center"/>
      <protection hidden="1"/>
    </xf>
    <xf numFmtId="166" fontId="4" fillId="0" borderId="7" xfId="0" applyNumberFormat="1" applyFont="1" applyBorder="1" applyAlignment="1" applyProtection="1">
      <alignment horizontal="right" vertical="center"/>
      <protection hidden="1"/>
    </xf>
    <xf numFmtId="166" fontId="15" fillId="0" borderId="27" xfId="0" applyNumberFormat="1" applyFont="1" applyBorder="1" applyAlignment="1" applyProtection="1">
      <alignment horizontal="right"/>
      <protection hidden="1"/>
    </xf>
    <xf numFmtId="166" fontId="15" fillId="0" borderId="3" xfId="0" applyNumberFormat="1" applyFont="1" applyBorder="1" applyAlignment="1" applyProtection="1">
      <alignment horizontal="right"/>
      <protection hidden="1"/>
    </xf>
    <xf numFmtId="171" fontId="0" fillId="4" borderId="0" xfId="0" applyNumberFormat="1" applyFill="1"/>
    <xf numFmtId="0" fontId="27" fillId="0" borderId="0" xfId="0" applyFont="1" applyAlignment="1">
      <alignment vertical="center"/>
    </xf>
    <xf numFmtId="0" fontId="29" fillId="0" borderId="0" xfId="0" applyFont="1" applyAlignment="1">
      <alignment horizontal="right"/>
    </xf>
    <xf numFmtId="0" fontId="18" fillId="2" borderId="2" xfId="0" applyFont="1" applyFill="1" applyBorder="1" applyAlignment="1">
      <alignment horizontal="center"/>
    </xf>
    <xf numFmtId="166" fontId="30" fillId="3" borderId="25" xfId="0" applyNumberFormat="1" applyFont="1" applyFill="1" applyBorder="1" applyProtection="1">
      <protection hidden="1"/>
    </xf>
    <xf numFmtId="14" fontId="3" fillId="7" borderId="8" xfId="0" applyNumberFormat="1" applyFont="1" applyFill="1" applyBorder="1" applyAlignment="1" applyProtection="1">
      <alignment horizontal="center" vertical="center"/>
    </xf>
    <xf numFmtId="14" fontId="3" fillId="6" borderId="28" xfId="0" applyNumberFormat="1" applyFont="1" applyFill="1" applyBorder="1" applyAlignment="1" applyProtection="1">
      <alignment horizontal="center" vertical="center"/>
    </xf>
    <xf numFmtId="14" fontId="15" fillId="6" borderId="21" xfId="0" applyNumberFormat="1" applyFont="1" applyFill="1" applyBorder="1" applyAlignment="1" applyProtection="1">
      <alignment horizontal="left" vertical="center"/>
      <protection locked="0"/>
    </xf>
    <xf numFmtId="14" fontId="15" fillId="7" borderId="8" xfId="0" applyNumberFormat="1" applyFont="1" applyFill="1" applyBorder="1" applyAlignment="1" applyProtection="1">
      <alignment horizontal="left" vertical="center"/>
      <protection locked="0"/>
    </xf>
    <xf numFmtId="166" fontId="15" fillId="0" borderId="2" xfId="0" applyNumberFormat="1" applyFont="1" applyBorder="1" applyAlignment="1" applyProtection="1">
      <alignment horizontal="right" vertical="center"/>
      <protection locked="0"/>
    </xf>
    <xf numFmtId="166" fontId="15" fillId="0" borderId="8" xfId="0" applyNumberFormat="1" applyFont="1" applyBorder="1" applyAlignment="1" applyProtection="1">
      <alignment horizontal="right" vertical="center"/>
      <protection locked="0"/>
    </xf>
    <xf numFmtId="0" fontId="5" fillId="2" borderId="4" xfId="0" applyFont="1" applyFill="1" applyBorder="1" applyAlignment="1">
      <alignment horizontal="right" wrapText="1"/>
    </xf>
    <xf numFmtId="0" fontId="5" fillId="2" borderId="11" xfId="0" applyFont="1" applyFill="1" applyBorder="1" applyAlignment="1">
      <alignment horizontal="right" wrapText="1"/>
    </xf>
    <xf numFmtId="0" fontId="3" fillId="0" borderId="0" xfId="0" applyFont="1" applyAlignment="1" applyProtection="1">
      <alignment horizontal="left" vertical="top" wrapText="1"/>
      <protection locked="0"/>
    </xf>
    <xf numFmtId="166" fontId="15" fillId="0" borderId="2" xfId="0" applyNumberFormat="1" applyFont="1" applyBorder="1" applyAlignment="1" applyProtection="1">
      <alignment horizontal="center" vertical="center"/>
      <protection locked="0"/>
    </xf>
    <xf numFmtId="166" fontId="15" fillId="0" borderId="8" xfId="0" applyNumberFormat="1" applyFont="1" applyBorder="1" applyAlignment="1" applyProtection="1">
      <alignment horizontal="center" vertical="center"/>
      <protection locked="0"/>
    </xf>
    <xf numFmtId="164" fontId="15" fillId="0" borderId="2" xfId="0" applyNumberFormat="1" applyFont="1" applyBorder="1" applyAlignment="1" applyProtection="1">
      <alignment horizontal="center" vertical="center"/>
      <protection locked="0"/>
    </xf>
    <xf numFmtId="164" fontId="15" fillId="0" borderId="8" xfId="0" applyNumberFormat="1" applyFont="1" applyBorder="1" applyAlignment="1" applyProtection="1">
      <alignment horizontal="center" vertical="center"/>
      <protection locked="0"/>
    </xf>
    <xf numFmtId="0" fontId="2" fillId="0" borderId="1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166" fontId="2" fillId="0" borderId="2" xfId="0" applyNumberFormat="1" applyFont="1" applyBorder="1" applyAlignment="1" applyProtection="1">
      <alignment horizontal="center" vertical="center" wrapText="1"/>
      <protection locked="0"/>
    </xf>
    <xf numFmtId="166" fontId="2" fillId="0" borderId="8" xfId="0" applyNumberFormat="1" applyFont="1" applyBorder="1" applyAlignment="1" applyProtection="1">
      <alignment horizontal="center" vertical="center" wrapText="1"/>
      <protection locked="0"/>
    </xf>
    <xf numFmtId="169" fontId="15" fillId="0" borderId="2" xfId="0" applyNumberFormat="1" applyFont="1" applyBorder="1" applyAlignment="1" applyProtection="1">
      <alignment horizontal="center" vertical="center"/>
      <protection locked="0"/>
    </xf>
    <xf numFmtId="169" fontId="15" fillId="0" borderId="8" xfId="0" applyNumberFormat="1" applyFont="1" applyBorder="1" applyAlignment="1" applyProtection="1">
      <alignment horizontal="center" vertical="center"/>
      <protection locked="0"/>
    </xf>
    <xf numFmtId="0" fontId="0" fillId="0" borderId="8" xfId="0" applyBorder="1" applyAlignment="1" applyProtection="1">
      <alignment horizontal="right" vertical="center"/>
      <protection locked="0"/>
    </xf>
    <xf numFmtId="166" fontId="2" fillId="0" borderId="2" xfId="0" applyNumberFormat="1" applyFont="1" applyBorder="1" applyAlignment="1" applyProtection="1">
      <alignment horizontal="left" vertical="center" wrapText="1"/>
      <protection locked="0"/>
    </xf>
    <xf numFmtId="166" fontId="2" fillId="0" borderId="8" xfId="0" applyNumberFormat="1" applyFont="1" applyBorder="1" applyAlignment="1" applyProtection="1">
      <alignment horizontal="left" vertical="center" wrapText="1"/>
      <protection locked="0"/>
    </xf>
    <xf numFmtId="0" fontId="0" fillId="0" borderId="8" xfId="0" applyBorder="1" applyAlignment="1" applyProtection="1">
      <alignment horizontal="center" vertical="center"/>
      <protection locked="0"/>
    </xf>
    <xf numFmtId="0" fontId="20" fillId="2" borderId="12" xfId="0" applyFont="1" applyFill="1" applyBorder="1" applyAlignment="1" applyProtection="1">
      <alignment horizontal="left" vertical="top"/>
      <protection locked="0"/>
    </xf>
    <xf numFmtId="0" fontId="20" fillId="2" borderId="10" xfId="0" applyFont="1" applyFill="1" applyBorder="1" applyAlignment="1" applyProtection="1">
      <alignment horizontal="left" vertical="top"/>
      <protection locked="0"/>
    </xf>
    <xf numFmtId="0" fontId="20" fillId="2" borderId="13" xfId="0" applyFont="1" applyFill="1" applyBorder="1" applyAlignment="1" applyProtection="1">
      <alignment horizontal="left" vertical="top"/>
      <protection locked="0"/>
    </xf>
    <xf numFmtId="0" fontId="20" fillId="2" borderId="16" xfId="0" applyFont="1" applyFill="1" applyBorder="1" applyAlignment="1" applyProtection="1">
      <alignment horizontal="left" vertical="top"/>
      <protection locked="0"/>
    </xf>
    <xf numFmtId="0" fontId="20" fillId="2" borderId="1" xfId="0" applyFont="1" applyFill="1" applyBorder="1" applyAlignment="1" applyProtection="1">
      <alignment horizontal="left" vertical="top"/>
      <protection locked="0"/>
    </xf>
    <xf numFmtId="0" fontId="20" fillId="2" borderId="17" xfId="0" applyFont="1" applyFill="1" applyBorder="1" applyAlignment="1" applyProtection="1">
      <alignment horizontal="left" vertical="top"/>
      <protection locked="0"/>
    </xf>
    <xf numFmtId="0" fontId="9" fillId="2" borderId="16"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17"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9" fillId="2" borderId="10" xfId="0" applyFont="1" applyFill="1" applyBorder="1" applyAlignment="1" applyProtection="1">
      <alignment horizontal="left"/>
      <protection locked="0"/>
    </xf>
    <xf numFmtId="0" fontId="9" fillId="2" borderId="13" xfId="0" applyFont="1" applyFill="1" applyBorder="1" applyAlignment="1" applyProtection="1">
      <alignment horizontal="left"/>
      <protection locked="0"/>
    </xf>
    <xf numFmtId="49" fontId="19" fillId="2" borderId="18" xfId="0" applyNumberFormat="1" applyFont="1" applyFill="1" applyBorder="1" applyAlignment="1" applyProtection="1">
      <alignment horizontal="left"/>
      <protection locked="0"/>
    </xf>
    <xf numFmtId="49" fontId="19" fillId="2" borderId="11" xfId="0" applyNumberFormat="1" applyFont="1" applyFill="1" applyBorder="1" applyAlignment="1" applyProtection="1">
      <alignment horizontal="left"/>
      <protection locked="0"/>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horizontal="center"/>
    </xf>
    <xf numFmtId="0" fontId="12" fillId="2" borderId="11" xfId="0" applyFont="1" applyFill="1" applyBorder="1" applyAlignment="1">
      <alignment horizontal="center"/>
    </xf>
    <xf numFmtId="0" fontId="4" fillId="0" borderId="19" xfId="0" applyFont="1" applyBorder="1" applyAlignment="1" applyProtection="1">
      <alignment horizontal="center"/>
    </xf>
    <xf numFmtId="0" fontId="0" fillId="0" borderId="20" xfId="0" applyBorder="1" applyAlignment="1" applyProtection="1">
      <alignment horizontal="center"/>
    </xf>
    <xf numFmtId="0" fontId="5" fillId="2" borderId="2"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0" borderId="0" xfId="0" applyFont="1" applyBorder="1" applyAlignment="1">
      <alignment horizontal="right" vertical="center" wrapText="1"/>
    </xf>
    <xf numFmtId="168" fontId="30" fillId="2" borderId="14" xfId="1" applyFont="1" applyFill="1" applyBorder="1" applyAlignment="1">
      <alignment horizontal="right"/>
    </xf>
    <xf numFmtId="168" fontId="30" fillId="2" borderId="15" xfId="1" applyFont="1" applyFill="1" applyBorder="1" applyAlignment="1">
      <alignment horizontal="right"/>
    </xf>
    <xf numFmtId="0" fontId="12" fillId="2" borderId="2"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wrapText="1"/>
    </xf>
    <xf numFmtId="0" fontId="0" fillId="0" borderId="25" xfId="0" applyBorder="1" applyAlignment="1">
      <alignment horizontal="center" vertical="center" wrapText="1"/>
    </xf>
  </cellXfs>
  <cellStyles count="2">
    <cellStyle name="Euro" xfId="1"/>
    <cellStyle name="Standard"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strike val="0"/>
        <color theme="0"/>
      </font>
    </dxf>
    <dxf>
      <font>
        <strike val="0"/>
        <color theme="0"/>
      </font>
    </dxf>
    <dxf>
      <font>
        <color theme="0" tint="-0.14996795556505021"/>
      </font>
    </dxf>
    <dxf>
      <font>
        <strike val="0"/>
        <color theme="0" tint="-0.14996795556505021"/>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9"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95250</xdr:colOff>
          <xdr:row>4</xdr:row>
          <xdr:rowOff>9525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6</xdr:row>
          <xdr:rowOff>19050</xdr:rowOff>
        </xdr:from>
        <xdr:to>
          <xdr:col>6</xdr:col>
          <xdr:colOff>95250</xdr:colOff>
          <xdr:row>7</xdr:row>
          <xdr:rowOff>28575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7</xdr:row>
          <xdr:rowOff>38100</xdr:rowOff>
        </xdr:from>
        <xdr:to>
          <xdr:col>6</xdr:col>
          <xdr:colOff>95250</xdr:colOff>
          <xdr:row>8</xdr:row>
          <xdr:rowOff>9525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133350</xdr:rowOff>
        </xdr:from>
        <xdr:to>
          <xdr:col>0</xdr:col>
          <xdr:colOff>352425</xdr:colOff>
          <xdr:row>11</xdr:row>
          <xdr:rowOff>28575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4</xdr:row>
          <xdr:rowOff>161925</xdr:rowOff>
        </xdr:from>
        <xdr:to>
          <xdr:col>6</xdr:col>
          <xdr:colOff>95250</xdr:colOff>
          <xdr:row>6</xdr:row>
          <xdr:rowOff>19050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0</xdr:col>
          <xdr:colOff>304800</xdr:colOff>
          <xdr:row>37</xdr:row>
          <xdr:rowOff>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171450</xdr:rowOff>
        </xdr:from>
        <xdr:to>
          <xdr:col>0</xdr:col>
          <xdr:colOff>304800</xdr:colOff>
          <xdr:row>38</xdr:row>
          <xdr:rowOff>9525</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133350</xdr:rowOff>
        </xdr:from>
        <xdr:to>
          <xdr:col>8</xdr:col>
          <xdr:colOff>314325</xdr:colOff>
          <xdr:row>11</xdr:row>
          <xdr:rowOff>28575</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fLocksWithSheet="0"/>
      </xdr:twoCellAnchor>
    </mc:Choice>
    <mc:Fallback/>
  </mc:AlternateContent>
  <xdr:twoCellAnchor>
    <xdr:from>
      <xdr:col>9</xdr:col>
      <xdr:colOff>466725</xdr:colOff>
      <xdr:row>2</xdr:row>
      <xdr:rowOff>9525</xdr:rowOff>
    </xdr:from>
    <xdr:to>
      <xdr:col>13</xdr:col>
      <xdr:colOff>714375</xdr:colOff>
      <xdr:row>6</xdr:row>
      <xdr:rowOff>142875</xdr:rowOff>
    </xdr:to>
    <xdr:sp macro="" textlink="">
      <xdr:nvSpPr>
        <xdr:cNvPr id="10" name="Textfeld 9"/>
        <xdr:cNvSpPr txBox="1"/>
      </xdr:nvSpPr>
      <xdr:spPr>
        <a:xfrm>
          <a:off x="7267575" y="552450"/>
          <a:ext cx="3133725" cy="904875"/>
        </a:xfrm>
        <a:prstGeom prst="rect">
          <a:avLst/>
        </a:prstGeom>
        <a:solidFill>
          <a:schemeClr val="accent1">
            <a:lumMod val="60000"/>
            <a:lumOff val="4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a:solidFill>
                <a:schemeClr val="bg1"/>
              </a:solidFill>
            </a:rPr>
            <a:t>Bitte beim Druck darauf achten, dass die RR nur auf einer A4-Seite ausgedruckt wird.</a:t>
          </a:r>
        </a:p>
        <a:p>
          <a:endParaRPr lang="de-AT" sz="500"/>
        </a:p>
        <a:p>
          <a:r>
            <a:rPr lang="de-AT" sz="1100" b="1">
              <a:solidFill>
                <a:schemeClr val="bg1"/>
              </a:solidFill>
            </a:rPr>
            <a:t>Menü - Drucken - "Benutzerdefinierte Skalierung" umstellen auf "Blatt auf einer Seite darstellen".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Z50"/>
  <sheetViews>
    <sheetView tabSelected="1" zoomScaleNormal="100" workbookViewId="0">
      <selection activeCell="A2" sqref="A2:E3"/>
    </sheetView>
  </sheetViews>
  <sheetFormatPr baseColWidth="10" defaultRowHeight="12.75" x14ac:dyDescent="0.2"/>
  <cols>
    <col min="1" max="1" width="12.7109375" bestFit="1" customWidth="1"/>
    <col min="7" max="7" width="13.140625" customWidth="1"/>
    <col min="8" max="8" width="8.7109375" customWidth="1"/>
    <col min="9" max="9" width="10.28515625" customWidth="1"/>
    <col min="10" max="10" width="11.85546875" customWidth="1"/>
    <col min="11" max="11" width="8.28515625" customWidth="1"/>
    <col min="12" max="12" width="11.85546875" customWidth="1"/>
    <col min="13" max="13" width="11.28515625" customWidth="1"/>
    <col min="14" max="14" width="10.85546875" bestFit="1" customWidth="1"/>
    <col min="22" max="22" width="11.42578125" customWidth="1"/>
    <col min="23" max="23" width="13" bestFit="1" customWidth="1"/>
  </cols>
  <sheetData>
    <row r="1" spans="1:26" s="49" customFormat="1" ht="30" customHeight="1" x14ac:dyDescent="0.2">
      <c r="B1" s="46"/>
      <c r="C1" s="46"/>
      <c r="D1" s="47"/>
      <c r="E1" s="36"/>
      <c r="F1" s="48"/>
      <c r="G1" s="45" t="s">
        <v>83</v>
      </c>
      <c r="H1" s="46"/>
      <c r="I1" s="46"/>
      <c r="J1" s="46"/>
      <c r="K1" s="46"/>
      <c r="L1" s="46"/>
      <c r="M1" s="159" t="s">
        <v>96</v>
      </c>
      <c r="N1" s="159"/>
    </row>
    <row r="2" spans="1:26" s="2" customFormat="1" x14ac:dyDescent="0.2">
      <c r="A2" s="136"/>
      <c r="B2" s="137"/>
      <c r="C2" s="137"/>
      <c r="D2" s="137"/>
      <c r="E2" s="138"/>
    </row>
    <row r="3" spans="1:26" s="2" customFormat="1" ht="15.75" customHeight="1" x14ac:dyDescent="0.2">
      <c r="A3" s="139"/>
      <c r="B3" s="140"/>
      <c r="C3" s="140"/>
      <c r="D3" s="140"/>
      <c r="E3" s="141"/>
      <c r="F3"/>
      <c r="G3" s="3" t="s">
        <v>0</v>
      </c>
      <c r="K3"/>
      <c r="L3"/>
      <c r="M3"/>
      <c r="N3"/>
    </row>
    <row r="4" spans="1:26" s="2" customFormat="1" ht="16.5" x14ac:dyDescent="0.2">
      <c r="A4" s="10" t="s">
        <v>26</v>
      </c>
      <c r="B4" s="9"/>
      <c r="C4" s="9"/>
      <c r="D4" s="9"/>
      <c r="G4" s="4" t="s">
        <v>27</v>
      </c>
      <c r="I4"/>
      <c r="J4"/>
      <c r="K4"/>
      <c r="L4"/>
      <c r="M4"/>
      <c r="N4"/>
    </row>
    <row r="5" spans="1:26" s="2" customFormat="1" ht="14.25" x14ac:dyDescent="0.2">
      <c r="A5" s="145"/>
      <c r="B5" s="146"/>
      <c r="C5" s="146"/>
      <c r="D5" s="146"/>
      <c r="E5" s="147"/>
      <c r="F5" s="37"/>
      <c r="G5" s="11" t="s">
        <v>1</v>
      </c>
      <c r="H5" s="4"/>
      <c r="I5" s="4"/>
      <c r="J5" s="4"/>
    </row>
    <row r="6" spans="1:26" s="2" customFormat="1" ht="14.25" x14ac:dyDescent="0.2">
      <c r="A6" s="142"/>
      <c r="B6" s="143"/>
      <c r="C6" s="143"/>
      <c r="D6" s="143"/>
      <c r="E6" s="144"/>
      <c r="F6" s="37"/>
      <c r="G6" s="65" t="s">
        <v>68</v>
      </c>
      <c r="M6" s="39"/>
      <c r="N6" s="39"/>
      <c r="V6" s="86"/>
      <c r="W6" s="86"/>
    </row>
    <row r="7" spans="1:26" s="2" customFormat="1" ht="16.5" x14ac:dyDescent="0.2">
      <c r="A7" s="10" t="s">
        <v>2</v>
      </c>
      <c r="E7"/>
      <c r="F7" s="37"/>
      <c r="G7" s="4" t="s">
        <v>60</v>
      </c>
      <c r="H7" s="4"/>
      <c r="I7" s="4"/>
      <c r="J7" s="4"/>
      <c r="K7" s="4"/>
      <c r="L7" s="4"/>
      <c r="M7" s="42"/>
    </row>
    <row r="8" spans="1:26" s="2" customFormat="1" ht="20.100000000000001" customHeight="1" x14ac:dyDescent="0.25">
      <c r="A8" s="32"/>
      <c r="B8" s="33" t="s">
        <v>48</v>
      </c>
      <c r="C8" s="34" t="s">
        <v>49</v>
      </c>
      <c r="D8" s="148"/>
      <c r="E8" s="149"/>
      <c r="F8" s="37"/>
      <c r="G8" s="4" t="s">
        <v>56</v>
      </c>
      <c r="I8" s="4"/>
      <c r="J8" s="4"/>
      <c r="L8" s="6"/>
      <c r="M8" s="6"/>
      <c r="N8" s="6"/>
    </row>
    <row r="9" spans="1:26" s="2" customFormat="1" ht="14.25" customHeight="1" x14ac:dyDescent="0.2">
      <c r="A9" s="30"/>
      <c r="B9" s="31"/>
      <c r="C9" s="29"/>
      <c r="D9" s="29"/>
      <c r="E9" s="29"/>
      <c r="H9" s="4"/>
      <c r="K9" s="87" t="b">
        <v>0</v>
      </c>
      <c r="M9" s="43" t="s">
        <v>3</v>
      </c>
    </row>
    <row r="10" spans="1:26" s="2" customFormat="1" x14ac:dyDescent="0.2">
      <c r="A10" s="4"/>
      <c r="K10" s="80"/>
    </row>
    <row r="11" spans="1:26" s="2" customFormat="1" x14ac:dyDescent="0.2">
      <c r="A11" s="58" t="s">
        <v>57</v>
      </c>
      <c r="B11" s="5"/>
      <c r="C11" s="5"/>
      <c r="D11" s="5"/>
      <c r="E11" s="5"/>
      <c r="F11" s="38"/>
      <c r="G11" s="154" t="s">
        <v>52</v>
      </c>
      <c r="H11" s="155"/>
      <c r="I11" s="39"/>
      <c r="J11" s="74"/>
      <c r="K11" s="5"/>
      <c r="L11" s="5"/>
      <c r="M11" s="5"/>
      <c r="N11" s="5"/>
    </row>
    <row r="12" spans="1:26" s="2" customFormat="1" x14ac:dyDescent="0.2">
      <c r="C12" s="6"/>
      <c r="D12" s="6"/>
      <c r="E12" s="6"/>
      <c r="F12" s="6"/>
      <c r="G12" s="6"/>
      <c r="H12" s="6"/>
      <c r="I12" s="6"/>
      <c r="J12" s="6"/>
      <c r="K12" s="6"/>
      <c r="L12" s="6"/>
      <c r="M12" s="6"/>
      <c r="N12" s="6"/>
    </row>
    <row r="13" spans="1:26" s="12" customFormat="1" ht="11.25" customHeight="1" x14ac:dyDescent="0.2">
      <c r="A13" s="17" t="s">
        <v>4</v>
      </c>
      <c r="B13" s="18" t="s">
        <v>5</v>
      </c>
      <c r="C13" s="19"/>
      <c r="D13" s="20" t="s">
        <v>28</v>
      </c>
      <c r="E13" s="21"/>
      <c r="F13" s="21"/>
      <c r="G13" s="71" t="s">
        <v>69</v>
      </c>
      <c r="H13" s="63" t="s">
        <v>6</v>
      </c>
      <c r="I13" s="152" t="s">
        <v>7</v>
      </c>
      <c r="J13" s="153"/>
      <c r="K13" s="150" t="s">
        <v>8</v>
      </c>
      <c r="L13" s="151"/>
      <c r="M13" s="28" t="s">
        <v>9</v>
      </c>
      <c r="N13" s="104" t="s">
        <v>10</v>
      </c>
      <c r="S13" s="2"/>
      <c r="T13" s="2"/>
      <c r="U13" s="2"/>
      <c r="V13" s="2"/>
      <c r="W13" s="2"/>
      <c r="X13" s="2"/>
      <c r="Y13" s="2"/>
    </row>
    <row r="14" spans="1:26" s="12" customFormat="1" x14ac:dyDescent="0.2">
      <c r="A14" s="23" t="s">
        <v>11</v>
      </c>
      <c r="B14" s="23" t="s">
        <v>12</v>
      </c>
      <c r="C14" s="24" t="s">
        <v>13</v>
      </c>
      <c r="D14" s="20" t="s">
        <v>29</v>
      </c>
      <c r="E14" s="21"/>
      <c r="F14" s="21"/>
      <c r="G14" s="72" t="s">
        <v>70</v>
      </c>
      <c r="H14" s="69" t="s">
        <v>14</v>
      </c>
      <c r="I14" s="75" t="s">
        <v>73</v>
      </c>
      <c r="J14" s="156" t="s">
        <v>75</v>
      </c>
      <c r="K14" s="17" t="s">
        <v>47</v>
      </c>
      <c r="L14" s="162" t="s">
        <v>44</v>
      </c>
      <c r="M14" s="28" t="s">
        <v>15</v>
      </c>
      <c r="N14" s="23"/>
      <c r="S14" s="2"/>
      <c r="T14" s="2"/>
      <c r="U14" s="2"/>
      <c r="V14" s="2"/>
      <c r="W14" s="2"/>
      <c r="X14" s="2"/>
      <c r="Y14" s="2"/>
      <c r="Z14" s="2"/>
    </row>
    <row r="15" spans="1:26" s="12" customFormat="1" x14ac:dyDescent="0.2">
      <c r="A15" s="107" t="s">
        <v>94</v>
      </c>
      <c r="B15" s="25"/>
      <c r="C15" s="21"/>
      <c r="D15" s="20" t="s">
        <v>30</v>
      </c>
      <c r="E15" s="21"/>
      <c r="F15" s="21"/>
      <c r="G15" s="72" t="s">
        <v>71</v>
      </c>
      <c r="H15" s="70" t="s">
        <v>58</v>
      </c>
      <c r="I15" s="60" t="s">
        <v>58</v>
      </c>
      <c r="J15" s="157"/>
      <c r="K15" s="23" t="s">
        <v>45</v>
      </c>
      <c r="L15" s="163"/>
      <c r="M15" s="22"/>
      <c r="N15" s="23"/>
      <c r="S15" s="2"/>
      <c r="T15" s="2"/>
      <c r="U15" s="2"/>
      <c r="V15" s="2"/>
      <c r="W15" s="2"/>
      <c r="X15" s="2"/>
      <c r="Y15" s="2"/>
      <c r="Z15" s="2"/>
    </row>
    <row r="16" spans="1:26" s="12" customFormat="1" x14ac:dyDescent="0.2">
      <c r="A16" s="106" t="s">
        <v>95</v>
      </c>
      <c r="B16" s="25"/>
      <c r="C16" s="21"/>
      <c r="D16" s="20" t="s">
        <v>31</v>
      </c>
      <c r="E16" s="21"/>
      <c r="F16" s="21"/>
      <c r="G16" s="73" t="s">
        <v>72</v>
      </c>
      <c r="H16" s="59" t="s">
        <v>59</v>
      </c>
      <c r="I16" s="59" t="s">
        <v>59</v>
      </c>
      <c r="J16" s="158"/>
      <c r="K16" s="26" t="s">
        <v>46</v>
      </c>
      <c r="L16" s="164"/>
      <c r="M16" s="22"/>
      <c r="N16" s="26"/>
      <c r="S16" s="2"/>
      <c r="T16" s="2"/>
      <c r="U16" s="2"/>
      <c r="V16" s="2"/>
      <c r="W16" s="2"/>
      <c r="X16" s="2"/>
      <c r="Y16" s="2"/>
      <c r="Z16" s="2"/>
    </row>
    <row r="17" spans="1:26" ht="15" customHeight="1" x14ac:dyDescent="0.2">
      <c r="A17" s="108"/>
      <c r="B17" s="117"/>
      <c r="C17" s="117"/>
      <c r="D17" s="119" t="s">
        <v>50</v>
      </c>
      <c r="E17" s="120"/>
      <c r="F17" s="121"/>
      <c r="G17" s="133"/>
      <c r="H17" s="61"/>
      <c r="I17" s="95" t="str">
        <f>IF(H17&gt;0,IF(H17&lt;=Daten!$D$25,1.64,IF(H17&lt;=Daten!$E$25,H17*0.2,IF(H17&lt;=Daten!$F$25,(H17-Daten!$E$25)*0.1+10,IF(AND(H17&gt;Daten!$F$25,(H17-Daten!$F$25)*0.05+35&lt;52),(H17-Daten!$F$25)*0.05+35,52)))),"")</f>
        <v/>
      </c>
      <c r="J17" s="110"/>
      <c r="K17" s="130"/>
      <c r="L17" s="110"/>
      <c r="M17" s="110"/>
      <c r="N17" s="110"/>
      <c r="S17" s="2"/>
      <c r="T17" s="2"/>
      <c r="U17" s="2"/>
      <c r="V17" s="2"/>
      <c r="W17" s="2"/>
      <c r="X17" s="2"/>
      <c r="Y17" s="2"/>
      <c r="Z17" s="2"/>
    </row>
    <row r="18" spans="1:26" ht="15" customHeight="1" x14ac:dyDescent="0.2">
      <c r="A18" s="109"/>
      <c r="B18" s="118"/>
      <c r="C18" s="118"/>
      <c r="D18" s="122"/>
      <c r="E18" s="123"/>
      <c r="F18" s="124"/>
      <c r="G18" s="134"/>
      <c r="H18" s="62"/>
      <c r="I18" s="96" t="str">
        <f>IF(H18&gt;0,IF(H18&lt;=Daten!$D$25,1.64,IF(H18&lt;=Daten!$E$25,H18*0.2,IF(H18&lt;=Daten!$F$25,(H18-Daten!$E$25)*0.1+10,IF(AND(H18&gt;Daten!$F$25,(H18-Daten!$F$25)*0.05+35&lt;52),(H18-Daten!$F$25)*0.05+35,52)))),"")</f>
        <v/>
      </c>
      <c r="J18" s="111"/>
      <c r="K18" s="135"/>
      <c r="L18" s="132"/>
      <c r="M18" s="132"/>
      <c r="N18" s="132"/>
      <c r="S18" s="2"/>
      <c r="T18" s="2"/>
      <c r="U18" s="2"/>
      <c r="V18" s="2"/>
      <c r="W18" s="2"/>
      <c r="X18" s="2"/>
      <c r="Y18" s="2"/>
      <c r="Z18" s="2"/>
    </row>
    <row r="19" spans="1:26" ht="15" customHeight="1" x14ac:dyDescent="0.2">
      <c r="A19" s="108"/>
      <c r="B19" s="117"/>
      <c r="C19" s="117"/>
      <c r="D19" s="122"/>
      <c r="E19" s="123"/>
      <c r="F19" s="124"/>
      <c r="G19" s="133"/>
      <c r="H19" s="61"/>
      <c r="I19" s="97" t="str">
        <f>IF(H19&gt;0,IF(H19&lt;=Daten!$D$25,1.64,IF(H19&lt;=Daten!$E$25,H19*0.2,IF(H19&lt;=Daten!$F$25,(H19-Daten!$E$25)*0.1+10,IF(AND(H19&gt;Daten!$F$25,(H19-Daten!$F$25)*0.05+35&lt;52),(H19-Daten!$F$25)*0.05+35,52)))),"")</f>
        <v/>
      </c>
      <c r="J19" s="110"/>
      <c r="K19" s="130"/>
      <c r="L19" s="110"/>
      <c r="M19" s="110"/>
      <c r="N19" s="110"/>
      <c r="S19" s="2"/>
      <c r="T19" s="2"/>
      <c r="U19" s="2"/>
      <c r="V19" s="2"/>
      <c r="W19" s="2"/>
      <c r="X19" s="2"/>
      <c r="Y19" s="2"/>
      <c r="Z19" s="2"/>
    </row>
    <row r="20" spans="1:26" ht="15" customHeight="1" x14ac:dyDescent="0.2">
      <c r="A20" s="109"/>
      <c r="B20" s="118"/>
      <c r="C20" s="118"/>
      <c r="D20" s="122"/>
      <c r="E20" s="123"/>
      <c r="F20" s="124"/>
      <c r="G20" s="134"/>
      <c r="H20" s="62"/>
      <c r="I20" s="98" t="str">
        <f>IF(H20&gt;0,IF(H20&lt;=Daten!$D$25,1.64,IF(H20&lt;=Daten!$E$25,H20*0.2,IF(H20&lt;=Daten!$F$25,(H20-Daten!$E$25)*0.1+10,IF(AND(H20&gt;Daten!$F$25,(H20-Daten!$F$25)*0.05+35&lt;52),(H20-Daten!$F$25)*0.05+35,52)))),"")</f>
        <v/>
      </c>
      <c r="J20" s="111"/>
      <c r="K20" s="131"/>
      <c r="L20" s="132"/>
      <c r="M20" s="111"/>
      <c r="N20" s="111"/>
      <c r="Y20" s="2"/>
      <c r="Z20" s="2"/>
    </row>
    <row r="21" spans="1:26" ht="15" customHeight="1" x14ac:dyDescent="0.2">
      <c r="A21" s="108"/>
      <c r="B21" s="117"/>
      <c r="C21" s="117"/>
      <c r="D21" s="122"/>
      <c r="E21" s="123"/>
      <c r="F21" s="124"/>
      <c r="G21" s="128"/>
      <c r="H21" s="61"/>
      <c r="I21" s="97" t="str">
        <f>IF(H21&gt;0,IF(H21&lt;=Daten!$D$25,1.64,IF(H21&lt;=Daten!$E$25,H21*0.2,IF(H21&lt;=Daten!$F$25,(H21-Daten!$E$25)*0.1+10,IF(AND(H21&gt;Daten!$F$25,(H21-Daten!$F$25)*0.05+35&lt;52),(H21-Daten!$F$25)*0.05+35,52)))),"")</f>
        <v/>
      </c>
      <c r="J21" s="110"/>
      <c r="K21" s="130"/>
      <c r="L21" s="110"/>
      <c r="M21" s="115"/>
      <c r="N21" s="115"/>
      <c r="Y21" s="2"/>
      <c r="Z21" s="2"/>
    </row>
    <row r="22" spans="1:26" ht="15" customHeight="1" x14ac:dyDescent="0.2">
      <c r="A22" s="109"/>
      <c r="B22" s="118"/>
      <c r="C22" s="118"/>
      <c r="D22" s="122"/>
      <c r="E22" s="123"/>
      <c r="F22" s="124"/>
      <c r="G22" s="129"/>
      <c r="H22" s="62"/>
      <c r="I22" s="98" t="str">
        <f>IF(H22&gt;0,IF(H22&lt;=Daten!$D$25,1.64,IF(H22&lt;=Daten!$E$25,H22*0.2,IF(H22&lt;=Daten!$F$25,(H22-Daten!$E$25)*0.1+10,IF(AND(H22&gt;Daten!$F$25,(H22-Daten!$F$25)*0.05+35&lt;52),(H22-Daten!$F$25)*0.05+35,52)))),"")</f>
        <v/>
      </c>
      <c r="J22" s="111"/>
      <c r="K22" s="131"/>
      <c r="L22" s="132"/>
      <c r="M22" s="116"/>
      <c r="N22" s="116"/>
      <c r="Y22" s="2"/>
      <c r="Z22" s="2"/>
    </row>
    <row r="23" spans="1:26" ht="15" customHeight="1" x14ac:dyDescent="0.2">
      <c r="A23" s="108"/>
      <c r="B23" s="117"/>
      <c r="C23" s="117"/>
      <c r="D23" s="122"/>
      <c r="E23" s="123"/>
      <c r="F23" s="124"/>
      <c r="G23" s="128"/>
      <c r="H23" s="61"/>
      <c r="I23" s="97" t="str">
        <f>IF(H23&gt;0,IF(H23&lt;=Daten!$D$25,1.64,IF(H23&lt;=Daten!$E$25,H23*0.2,IF(H23&lt;=Daten!$F$25,(H23-Daten!$E$25)*0.1+10,IF(AND(H23&gt;Daten!$F$25,(H23-Daten!$F$25)*0.05+35&lt;52),(H23-Daten!$F$25)*0.05+35,52)))),"")</f>
        <v/>
      </c>
      <c r="J23" s="110"/>
      <c r="K23" s="130"/>
      <c r="L23" s="110"/>
      <c r="M23" s="115"/>
      <c r="N23" s="115"/>
      <c r="Y23" s="2"/>
      <c r="Z23" s="2"/>
    </row>
    <row r="24" spans="1:26" ht="15" customHeight="1" x14ac:dyDescent="0.2">
      <c r="A24" s="109"/>
      <c r="B24" s="118"/>
      <c r="C24" s="118"/>
      <c r="D24" s="122"/>
      <c r="E24" s="123"/>
      <c r="F24" s="124"/>
      <c r="G24" s="129"/>
      <c r="H24" s="62"/>
      <c r="I24" s="98" t="str">
        <f>IF(H24&gt;0,IF(H24&lt;=Daten!$D$25,1.64,IF(H24&lt;=Daten!$E$25,H24*0.2,IF(H24&lt;=Daten!$F$25,(H24-Daten!$E$25)*0.1+10,IF(AND(H24&gt;Daten!$F$25,(H24-Daten!$F$25)*0.05+35&lt;52),(H24-Daten!$F$25)*0.05+35,52)))),"")</f>
        <v/>
      </c>
      <c r="J24" s="111"/>
      <c r="K24" s="131"/>
      <c r="L24" s="132"/>
      <c r="M24" s="116"/>
      <c r="N24" s="116"/>
    </row>
    <row r="25" spans="1:26" ht="15" customHeight="1" x14ac:dyDescent="0.2">
      <c r="A25" s="108"/>
      <c r="B25" s="117"/>
      <c r="C25" s="117"/>
      <c r="D25" s="122"/>
      <c r="E25" s="123"/>
      <c r="F25" s="124"/>
      <c r="G25" s="128"/>
      <c r="H25" s="61"/>
      <c r="I25" s="97" t="str">
        <f>IF(H25&gt;0,IF(H25&lt;=Daten!$D$25,1.64,IF(H25&lt;=Daten!$E$25,H25*0.2,IF(H25&lt;=Daten!$F$25,(H25-Daten!$E$25)*0.1+10,IF(AND(H25&gt;Daten!$F$25,(H25-Daten!$F$25)*0.05+35&lt;52),(H25-Daten!$F$25)*0.05+35,52)))),"")</f>
        <v/>
      </c>
      <c r="J25" s="110"/>
      <c r="K25" s="130"/>
      <c r="L25" s="110"/>
      <c r="M25" s="115"/>
      <c r="N25" s="115"/>
    </row>
    <row r="26" spans="1:26" ht="15" customHeight="1" x14ac:dyDescent="0.2">
      <c r="A26" s="109"/>
      <c r="B26" s="118"/>
      <c r="C26" s="118"/>
      <c r="D26" s="122"/>
      <c r="E26" s="123"/>
      <c r="F26" s="124"/>
      <c r="G26" s="129"/>
      <c r="H26" s="62"/>
      <c r="I26" s="98" t="str">
        <f>IF(H26&gt;0,IF(H26&lt;=Daten!$D$25,1.64,IF(H26&lt;=Daten!$E$25,H26*0.2,IF(H26&lt;=Daten!$F$25,(H26-Daten!$E$25)*0.1+10,IF(AND(H26&gt;Daten!$F$25,(H26-Daten!$F$25)*0.05+35&lt;52),(H26-Daten!$F$25)*0.05+35,52)))),"")</f>
        <v/>
      </c>
      <c r="J26" s="111"/>
      <c r="K26" s="131"/>
      <c r="L26" s="132"/>
      <c r="M26" s="116"/>
      <c r="N26" s="116"/>
    </row>
    <row r="27" spans="1:26" ht="15" customHeight="1" x14ac:dyDescent="0.2">
      <c r="A27" s="108"/>
      <c r="B27" s="117"/>
      <c r="C27" s="117"/>
      <c r="D27" s="122"/>
      <c r="E27" s="123"/>
      <c r="F27" s="124"/>
      <c r="G27" s="128"/>
      <c r="H27" s="61"/>
      <c r="I27" s="97" t="str">
        <f>IF(H27&gt;0,IF(H27&lt;=Daten!$D$25,1.64,IF(H27&lt;=Daten!$E$25,H27*0.2,IF(H27&lt;=Daten!$F$25,(H27-Daten!$E$25)*0.1+10,IF(AND(H27&gt;Daten!$F$25,(H27-Daten!$F$25)*0.05+35&lt;52),(H27-Daten!$F$25)*0.05+35,52)))),"")</f>
        <v/>
      </c>
      <c r="J27" s="110"/>
      <c r="K27" s="130"/>
      <c r="L27" s="110"/>
      <c r="M27" s="115"/>
      <c r="N27" s="115"/>
    </row>
    <row r="28" spans="1:26" ht="15" customHeight="1" x14ac:dyDescent="0.2">
      <c r="A28" s="109"/>
      <c r="B28" s="118"/>
      <c r="C28" s="118"/>
      <c r="D28" s="125"/>
      <c r="E28" s="126"/>
      <c r="F28" s="127"/>
      <c r="G28" s="129"/>
      <c r="H28" s="68"/>
      <c r="I28" s="98" t="str">
        <f>IF(H28&gt;0,IF(H28&lt;=Daten!$D$25,1.64,IF(H28&lt;=Daten!$E$25,H28*0.2,IF(H28&lt;=Daten!$F$25,(H28-Daten!$E$25)*0.1+10,IF(AND(H28&gt;Daten!$F$25,(H28-Daten!$F$25)*0.05+35&lt;52),(H28-Daten!$F$25)*0.05+35,52)))),"")</f>
        <v/>
      </c>
      <c r="J28" s="111"/>
      <c r="K28" s="131"/>
      <c r="L28" s="132"/>
      <c r="M28" s="116"/>
      <c r="N28" s="116"/>
    </row>
    <row r="29" spans="1:26" ht="28.5" customHeight="1" thickBot="1" x14ac:dyDescent="0.25">
      <c r="B29" s="4"/>
      <c r="C29" s="4"/>
      <c r="D29" s="4"/>
      <c r="E29" s="4"/>
      <c r="F29" s="4"/>
      <c r="G29" s="4"/>
      <c r="H29" s="112" t="s">
        <v>74</v>
      </c>
      <c r="I29" s="113"/>
      <c r="J29" s="100">
        <f>SUM(I17:I28,J17:J28)</f>
        <v>0</v>
      </c>
      <c r="K29" s="27"/>
      <c r="L29" s="99">
        <f>SUM(L17:L28)</f>
        <v>0</v>
      </c>
      <c r="M29" s="76">
        <f>SUM(M17:M28)</f>
        <v>0</v>
      </c>
      <c r="N29" s="16">
        <f>SUM(N17:N28)</f>
        <v>0</v>
      </c>
    </row>
    <row r="30" spans="1:26" s="1" customFormat="1" ht="24.75" customHeight="1" thickBot="1" x14ac:dyDescent="0.3">
      <c r="A30" s="7" t="s">
        <v>16</v>
      </c>
      <c r="I30" s="5"/>
      <c r="J30" s="5"/>
      <c r="K30" s="160" t="s">
        <v>76</v>
      </c>
      <c r="L30" s="161"/>
      <c r="M30" s="161"/>
      <c r="N30" s="105">
        <f>J29+L29+M29+N29</f>
        <v>0</v>
      </c>
    </row>
    <row r="31" spans="1:26" s="1" customFormat="1" ht="11.25" x14ac:dyDescent="0.2">
      <c r="A31" s="38"/>
      <c r="B31" s="5" t="s">
        <v>17</v>
      </c>
      <c r="C31" s="5"/>
      <c r="D31" s="5"/>
      <c r="E31" s="5" t="s">
        <v>18</v>
      </c>
      <c r="F31" s="5"/>
      <c r="G31" s="5"/>
      <c r="I31" s="1" t="s">
        <v>53</v>
      </c>
    </row>
    <row r="32" spans="1:26" s="1" customFormat="1" ht="11.25" x14ac:dyDescent="0.2">
      <c r="A32" s="40"/>
      <c r="B32" s="1" t="s">
        <v>19</v>
      </c>
      <c r="E32" s="1" t="s">
        <v>54</v>
      </c>
      <c r="I32" s="1" t="s">
        <v>55</v>
      </c>
      <c r="M32" s="1" t="s">
        <v>20</v>
      </c>
    </row>
    <row r="33" spans="1:14" s="1" customFormat="1" ht="11.25" x14ac:dyDescent="0.2">
      <c r="A33" s="41"/>
      <c r="B33" s="1" t="s">
        <v>21</v>
      </c>
      <c r="E33" s="1" t="s">
        <v>22</v>
      </c>
      <c r="I33" s="1" t="s">
        <v>23</v>
      </c>
    </row>
    <row r="34" spans="1:14" s="1" customFormat="1" ht="11.25" x14ac:dyDescent="0.2">
      <c r="A34" s="40"/>
      <c r="B34" s="1" t="s">
        <v>67</v>
      </c>
      <c r="E34" s="50"/>
      <c r="F34" s="50"/>
      <c r="G34" s="50"/>
      <c r="H34" s="50"/>
      <c r="I34" s="50"/>
      <c r="J34" s="50"/>
      <c r="K34" s="50"/>
      <c r="L34" s="50"/>
      <c r="M34" s="50"/>
    </row>
    <row r="35" spans="1:14" s="1" customFormat="1" ht="9.75" customHeight="1" x14ac:dyDescent="0.2">
      <c r="E35" s="51"/>
      <c r="F35" s="51"/>
      <c r="G35" s="51"/>
      <c r="H35" s="52"/>
      <c r="I35" s="53"/>
      <c r="J35" s="53"/>
      <c r="K35" s="53"/>
      <c r="L35" s="54"/>
      <c r="M35" s="54"/>
    </row>
    <row r="36" spans="1:14" s="1" customFormat="1" x14ac:dyDescent="0.2">
      <c r="A36" s="66" t="s">
        <v>61</v>
      </c>
      <c r="B36" s="64"/>
      <c r="C36" s="64"/>
      <c r="D36" s="64"/>
      <c r="E36" s="50"/>
      <c r="F36" s="50"/>
      <c r="G36" s="50"/>
      <c r="H36" s="50"/>
      <c r="I36" s="50"/>
      <c r="J36" s="50"/>
      <c r="K36" s="50"/>
      <c r="L36" s="50"/>
      <c r="M36" s="50"/>
      <c r="N36"/>
    </row>
    <row r="37" spans="1:14" s="1" customFormat="1" ht="15" customHeight="1" x14ac:dyDescent="0.2">
      <c r="A37" s="77" t="s">
        <v>62</v>
      </c>
      <c r="B37" s="64"/>
      <c r="C37" s="64"/>
      <c r="D37" s="64"/>
      <c r="E37" s="40"/>
      <c r="F37" s="40"/>
      <c r="G37" s="40"/>
      <c r="H37" s="50"/>
      <c r="I37" s="50"/>
      <c r="J37" s="40"/>
      <c r="K37" s="40"/>
      <c r="L37" s="40"/>
      <c r="M37" s="40"/>
    </row>
    <row r="38" spans="1:14" s="1" customFormat="1" ht="15" customHeight="1" x14ac:dyDescent="0.2">
      <c r="A38" s="77" t="s">
        <v>63</v>
      </c>
      <c r="B38" s="67" t="s">
        <v>93</v>
      </c>
      <c r="C38" s="64"/>
      <c r="D38" s="64"/>
      <c r="E38" s="56" t="s">
        <v>24</v>
      </c>
      <c r="F38" s="55" t="s">
        <v>25</v>
      </c>
      <c r="G38" s="54"/>
      <c r="H38" s="52"/>
      <c r="I38" s="50"/>
      <c r="J38" s="56" t="s">
        <v>24</v>
      </c>
      <c r="K38" s="50"/>
      <c r="L38" s="50" t="s">
        <v>25</v>
      </c>
      <c r="M38" s="54"/>
      <c r="N38"/>
    </row>
    <row r="39" spans="1:14" s="1" customFormat="1" ht="11.25" customHeight="1" x14ac:dyDescent="0.2">
      <c r="A39" s="114" t="s">
        <v>64</v>
      </c>
      <c r="B39" s="114"/>
      <c r="C39" s="114"/>
      <c r="D39" s="114"/>
      <c r="E39" s="50"/>
      <c r="F39" s="56"/>
      <c r="G39" s="56"/>
      <c r="H39" s="50"/>
      <c r="I39" s="50"/>
      <c r="J39" s="50"/>
      <c r="K39" s="50"/>
      <c r="L39" s="50"/>
      <c r="M39" s="50"/>
    </row>
    <row r="40" spans="1:14" s="1" customFormat="1" ht="11.25" x14ac:dyDescent="0.2">
      <c r="A40" s="114"/>
      <c r="B40" s="114"/>
      <c r="C40" s="114"/>
      <c r="D40" s="114"/>
      <c r="E40" s="50"/>
      <c r="F40" s="50"/>
      <c r="G40" s="50"/>
      <c r="H40" s="50"/>
      <c r="I40" s="50"/>
      <c r="J40" s="50"/>
      <c r="K40" s="50"/>
      <c r="L40" s="50"/>
      <c r="M40" s="50"/>
    </row>
    <row r="41" spans="1:14" s="1" customFormat="1" ht="11.25" x14ac:dyDescent="0.2">
      <c r="A41" s="114"/>
      <c r="B41" s="114"/>
      <c r="C41" s="114"/>
      <c r="D41" s="114"/>
      <c r="E41" s="50"/>
      <c r="F41" s="50"/>
      <c r="G41" s="50"/>
      <c r="H41" s="50"/>
      <c r="I41" s="50"/>
      <c r="J41" s="50"/>
      <c r="K41" s="50"/>
      <c r="L41" s="50"/>
      <c r="M41" s="50"/>
    </row>
    <row r="42" spans="1:14" s="1" customFormat="1" ht="11.25" customHeight="1" x14ac:dyDescent="0.2">
      <c r="A42" s="114"/>
      <c r="B42" s="114"/>
      <c r="C42" s="114"/>
      <c r="D42" s="114"/>
      <c r="E42" s="50"/>
      <c r="F42" s="50"/>
      <c r="G42" s="50"/>
      <c r="H42" s="50"/>
      <c r="I42" s="50"/>
      <c r="J42" s="50"/>
      <c r="K42" s="50"/>
      <c r="L42" s="50"/>
      <c r="M42" s="50"/>
    </row>
    <row r="43" spans="1:14" ht="11.25" customHeight="1" x14ac:dyDescent="0.2">
      <c r="A43" s="114"/>
      <c r="B43" s="114"/>
      <c r="C43" s="114"/>
      <c r="D43" s="114"/>
      <c r="E43" s="44"/>
      <c r="F43" s="44"/>
      <c r="G43" s="44"/>
      <c r="H43" s="57"/>
      <c r="I43" s="50"/>
      <c r="J43" s="44"/>
      <c r="K43" s="44"/>
      <c r="L43" s="44"/>
      <c r="M43" s="44"/>
    </row>
    <row r="44" spans="1:14" ht="11.25" customHeight="1" x14ac:dyDescent="0.2">
      <c r="A44" s="114"/>
      <c r="B44" s="114"/>
      <c r="C44" s="114"/>
      <c r="D44" s="114"/>
      <c r="E44" s="56" t="s">
        <v>65</v>
      </c>
      <c r="F44" s="57"/>
      <c r="G44" s="57"/>
      <c r="H44" s="57"/>
      <c r="I44" s="50"/>
      <c r="J44" s="56" t="s">
        <v>66</v>
      </c>
      <c r="K44" s="57"/>
      <c r="L44" s="57"/>
      <c r="M44" s="57"/>
      <c r="N44" s="103" t="s">
        <v>92</v>
      </c>
    </row>
    <row r="45" spans="1:14" x14ac:dyDescent="0.2">
      <c r="I45" s="50"/>
    </row>
    <row r="50" spans="12:12" x14ac:dyDescent="0.2">
      <c r="L50" s="50"/>
    </row>
  </sheetData>
  <sheetProtection password="CCD1" sheet="1" objects="1" scenarios="1" formatCells="0"/>
  <mergeCells count="62">
    <mergeCell ref="M1:N1"/>
    <mergeCell ref="K30:M30"/>
    <mergeCell ref="K25:K26"/>
    <mergeCell ref="L25:L26"/>
    <mergeCell ref="M25:M26"/>
    <mergeCell ref="L27:L28"/>
    <mergeCell ref="M27:M28"/>
    <mergeCell ref="K27:K28"/>
    <mergeCell ref="N17:N18"/>
    <mergeCell ref="M17:M18"/>
    <mergeCell ref="M19:M20"/>
    <mergeCell ref="N19:N20"/>
    <mergeCell ref="M21:M22"/>
    <mergeCell ref="N21:N22"/>
    <mergeCell ref="L14:L16"/>
    <mergeCell ref="K19:K20"/>
    <mergeCell ref="J14:J16"/>
    <mergeCell ref="J17:J18"/>
    <mergeCell ref="J19:J20"/>
    <mergeCell ref="J21:J22"/>
    <mergeCell ref="J23:J24"/>
    <mergeCell ref="A2:E3"/>
    <mergeCell ref="A6:E6"/>
    <mergeCell ref="A5:E5"/>
    <mergeCell ref="D8:E8"/>
    <mergeCell ref="K13:L13"/>
    <mergeCell ref="I13:J13"/>
    <mergeCell ref="G11:H11"/>
    <mergeCell ref="G17:G18"/>
    <mergeCell ref="B17:B18"/>
    <mergeCell ref="C17:C18"/>
    <mergeCell ref="L17:L18"/>
    <mergeCell ref="K17:K18"/>
    <mergeCell ref="L19:L20"/>
    <mergeCell ref="B21:B22"/>
    <mergeCell ref="C21:C22"/>
    <mergeCell ref="G21:G22"/>
    <mergeCell ref="K21:K22"/>
    <mergeCell ref="L21:L22"/>
    <mergeCell ref="C23:C24"/>
    <mergeCell ref="G23:G24"/>
    <mergeCell ref="J25:J26"/>
    <mergeCell ref="G25:G26"/>
    <mergeCell ref="B19:B20"/>
    <mergeCell ref="C19:C20"/>
    <mergeCell ref="G19:G20"/>
    <mergeCell ref="J27:J28"/>
    <mergeCell ref="H29:I29"/>
    <mergeCell ref="A39:D44"/>
    <mergeCell ref="N27:N28"/>
    <mergeCell ref="B27:B28"/>
    <mergeCell ref="C27:C28"/>
    <mergeCell ref="D17:F28"/>
    <mergeCell ref="G27:G28"/>
    <mergeCell ref="K23:K24"/>
    <mergeCell ref="L23:L24"/>
    <mergeCell ref="M23:M24"/>
    <mergeCell ref="N23:N24"/>
    <mergeCell ref="B25:B26"/>
    <mergeCell ref="C25:C26"/>
    <mergeCell ref="N25:N26"/>
    <mergeCell ref="B23:B24"/>
  </mergeCells>
  <phoneticPr fontId="0" type="noConversion"/>
  <conditionalFormatting sqref="M29 I17:J17 K29 I28 I18">
    <cfRule type="cellIs" dxfId="22" priority="45" stopIfTrue="1" operator="equal">
      <formula>0</formula>
    </cfRule>
  </conditionalFormatting>
  <conditionalFormatting sqref="N29">
    <cfRule type="cellIs" dxfId="21" priority="42" operator="equal">
      <formula>0</formula>
    </cfRule>
  </conditionalFormatting>
  <conditionalFormatting sqref="L19 L21 L23 L25 L27">
    <cfRule type="cellIs" dxfId="20" priority="40" stopIfTrue="1" operator="equal">
      <formula>0</formula>
    </cfRule>
  </conditionalFormatting>
  <conditionalFormatting sqref="I27:J27">
    <cfRule type="cellIs" dxfId="19" priority="34" stopIfTrue="1" operator="equal">
      <formula>0</formula>
    </cfRule>
  </conditionalFormatting>
  <conditionalFormatting sqref="I20 I22 I24 I26">
    <cfRule type="cellIs" dxfId="18" priority="30" stopIfTrue="1" operator="equal">
      <formula>0</formula>
    </cfRule>
  </conditionalFormatting>
  <conditionalFormatting sqref="I19:J19 I21:J21 I23:J23 I25:J25">
    <cfRule type="cellIs" dxfId="17" priority="29" stopIfTrue="1" operator="equal">
      <formula>0</formula>
    </cfRule>
  </conditionalFormatting>
  <conditionalFormatting sqref="N30">
    <cfRule type="cellIs" dxfId="16" priority="25" stopIfTrue="1" operator="equal">
      <formula>0</formula>
    </cfRule>
    <cfRule type="cellIs" dxfId="15" priority="26" stopIfTrue="1" operator="equal">
      <formula>0</formula>
    </cfRule>
  </conditionalFormatting>
  <conditionalFormatting sqref="L29">
    <cfRule type="cellIs" dxfId="14" priority="24" stopIfTrue="1" operator="equal">
      <formula>0</formula>
    </cfRule>
  </conditionalFormatting>
  <conditionalFormatting sqref="J29">
    <cfRule type="cellIs" dxfId="13" priority="23" stopIfTrue="1" operator="equal">
      <formula>0</formula>
    </cfRule>
  </conditionalFormatting>
  <conditionalFormatting sqref="L19 L21 L23 L25 L27">
    <cfRule type="cellIs" dxfId="12" priority="22" stopIfTrue="1" operator="equal">
      <formula>0</formula>
    </cfRule>
  </conditionalFormatting>
  <conditionalFormatting sqref="L21 L23 L25 L27">
    <cfRule type="cellIs" dxfId="11" priority="19" stopIfTrue="1" operator="equal">
      <formula>0</formula>
    </cfRule>
  </conditionalFormatting>
  <conditionalFormatting sqref="L19 L21 L23 L25 L27">
    <cfRule type="cellIs" dxfId="10" priority="17" operator="equal">
      <formula>"Uhrzeit!!"</formula>
    </cfRule>
  </conditionalFormatting>
  <conditionalFormatting sqref="L17">
    <cfRule type="cellIs" dxfId="9" priority="16" stopIfTrue="1" operator="equal">
      <formula>0</formula>
    </cfRule>
  </conditionalFormatting>
  <conditionalFormatting sqref="L17">
    <cfRule type="cellIs" dxfId="8" priority="15" stopIfTrue="1" operator="equal">
      <formula>0</formula>
    </cfRule>
  </conditionalFormatting>
  <conditionalFormatting sqref="L17">
    <cfRule type="cellIs" dxfId="7" priority="14" operator="equal">
      <formula>"Uhrzeit!!"</formula>
    </cfRule>
  </conditionalFormatting>
  <conditionalFormatting sqref="A16">
    <cfRule type="expression" dxfId="6" priority="7">
      <formula>AND($A$18&lt;&gt;"",$A$18&lt;$A$17)</formula>
    </cfRule>
  </conditionalFormatting>
  <conditionalFormatting sqref="A18">
    <cfRule type="expression" dxfId="5" priority="6">
      <formula>AND($A$18&lt;&gt;"",$A$18&lt;$A$17)</formula>
    </cfRule>
  </conditionalFormatting>
  <conditionalFormatting sqref="A20">
    <cfRule type="expression" dxfId="4" priority="5">
      <formula>AND($A$18&lt;&gt;"",$A$18&lt;$A$17)</formula>
    </cfRule>
  </conditionalFormatting>
  <conditionalFormatting sqref="A22">
    <cfRule type="expression" dxfId="3" priority="4">
      <formula>AND($A$18&lt;&gt;"",$A$18&lt;$A$17)</formula>
    </cfRule>
  </conditionalFormatting>
  <conditionalFormatting sqref="A24">
    <cfRule type="expression" dxfId="2" priority="3">
      <formula>AND($A$18&lt;&gt;"",$A$18&lt;$A$17)</formula>
    </cfRule>
  </conditionalFormatting>
  <conditionalFormatting sqref="A26">
    <cfRule type="expression" dxfId="1" priority="2">
      <formula>AND($A$18&lt;&gt;"",$A$18&lt;$A$17)</formula>
    </cfRule>
  </conditionalFormatting>
  <conditionalFormatting sqref="A28">
    <cfRule type="expression" dxfId="0" priority="1">
      <formula>AND($A$18&lt;&gt;"",$A$18&lt;$A$17)</formula>
    </cfRule>
  </conditionalFormatting>
  <dataValidations disablePrompts="1" count="1">
    <dataValidation type="textLength" operator="equal" allowBlank="1" showInputMessage="1" showErrorMessage="1" errorTitle="Achtung! Falsche Dateneingabe!" error="Die Personalnummer besteht aus exakt 8 Zahlen." promptTitle="8-stellige Personalnummer" prompt="Bitte die 8-stellige Personalnummer eingeben." sqref="D8:E8">
      <formula1>8</formula1>
    </dataValidation>
  </dataValidations>
  <printOptions horizontalCentered="1" verticalCentered="1"/>
  <pageMargins left="0.39370078740157483" right="0.39370078740157483" top="0.19685039370078741" bottom="0.19685039370078741" header="0.51181102362204722" footer="0.51181102362204722"/>
  <pageSetup paperSize="9" scale="88" orientation="landscape" r:id="rId1"/>
  <headerFooter alignWithMargins="0"/>
  <cellWatches>
    <cellWatch r="C8"/>
  </cellWatche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5</xdr:col>
                    <xdr:colOff>552450</xdr:colOff>
                    <xdr:row>3</xdr:row>
                    <xdr:rowOff>0</xdr:rowOff>
                  </from>
                  <to>
                    <xdr:col>6</xdr:col>
                    <xdr:colOff>95250</xdr:colOff>
                    <xdr:row>4</xdr:row>
                    <xdr:rowOff>9525</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5</xdr:col>
                    <xdr:colOff>552450</xdr:colOff>
                    <xdr:row>6</xdr:row>
                    <xdr:rowOff>19050</xdr:rowOff>
                  </from>
                  <to>
                    <xdr:col>6</xdr:col>
                    <xdr:colOff>95250</xdr:colOff>
                    <xdr:row>7</xdr:row>
                    <xdr:rowOff>28575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5</xdr:col>
                    <xdr:colOff>552450</xdr:colOff>
                    <xdr:row>7</xdr:row>
                    <xdr:rowOff>38100</xdr:rowOff>
                  </from>
                  <to>
                    <xdr:col>6</xdr:col>
                    <xdr:colOff>95250</xdr:colOff>
                    <xdr:row>8</xdr:row>
                    <xdr:rowOff>9525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0</xdr:col>
                    <xdr:colOff>47625</xdr:colOff>
                    <xdr:row>9</xdr:row>
                    <xdr:rowOff>133350</xdr:rowOff>
                  </from>
                  <to>
                    <xdr:col>0</xdr:col>
                    <xdr:colOff>352425</xdr:colOff>
                    <xdr:row>11</xdr:row>
                    <xdr:rowOff>28575</xdr:rowOff>
                  </to>
                </anchor>
              </controlPr>
            </control>
          </mc:Choice>
        </mc:AlternateContent>
        <mc:AlternateContent xmlns:mc="http://schemas.openxmlformats.org/markup-compatibility/2006">
          <mc:Choice Requires="x14">
            <control shapeId="2088" r:id="rId8" name="Check Box 40">
              <controlPr defaultSize="0" autoFill="0" autoLine="0" autoPict="0">
                <anchor moveWithCells="1">
                  <from>
                    <xdr:col>5</xdr:col>
                    <xdr:colOff>552450</xdr:colOff>
                    <xdr:row>4</xdr:row>
                    <xdr:rowOff>161925</xdr:rowOff>
                  </from>
                  <to>
                    <xdr:col>6</xdr:col>
                    <xdr:colOff>95250</xdr:colOff>
                    <xdr:row>6</xdr:row>
                    <xdr:rowOff>19050</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0</xdr:col>
                    <xdr:colOff>0</xdr:colOff>
                    <xdr:row>35</xdr:row>
                    <xdr:rowOff>133350</xdr:rowOff>
                  </from>
                  <to>
                    <xdr:col>0</xdr:col>
                    <xdr:colOff>304800</xdr:colOff>
                    <xdr:row>37</xdr:row>
                    <xdr:rowOff>0</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0</xdr:col>
                    <xdr:colOff>0</xdr:colOff>
                    <xdr:row>36</xdr:row>
                    <xdr:rowOff>171450</xdr:rowOff>
                  </from>
                  <to>
                    <xdr:col>0</xdr:col>
                    <xdr:colOff>304800</xdr:colOff>
                    <xdr:row>38</xdr:row>
                    <xdr:rowOff>9525</xdr:rowOff>
                  </to>
                </anchor>
              </controlPr>
            </control>
          </mc:Choice>
        </mc:AlternateContent>
        <mc:AlternateContent xmlns:mc="http://schemas.openxmlformats.org/markup-compatibility/2006">
          <mc:Choice Requires="x14">
            <control shapeId="2112" r:id="rId11" name="Check Box 64">
              <controlPr locked="0" defaultSize="0" autoFill="0" autoLine="0" autoPict="0">
                <anchor moveWithCells="1">
                  <from>
                    <xdr:col>8</xdr:col>
                    <xdr:colOff>85725</xdr:colOff>
                    <xdr:row>9</xdr:row>
                    <xdr:rowOff>133350</xdr:rowOff>
                  </from>
                  <to>
                    <xdr:col>8</xdr:col>
                    <xdr:colOff>314325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33"/>
  <sheetViews>
    <sheetView workbookViewId="0">
      <selection activeCell="D3" sqref="D3:G4"/>
    </sheetView>
  </sheetViews>
  <sheetFormatPr baseColWidth="10" defaultRowHeight="12.75" x14ac:dyDescent="0.2"/>
  <cols>
    <col min="1" max="1" width="5.5703125" bestFit="1" customWidth="1"/>
    <col min="2" max="2" width="5.85546875" bestFit="1" customWidth="1"/>
    <col min="3" max="4" width="7" bestFit="1" customWidth="1"/>
    <col min="5" max="5" width="8.7109375" bestFit="1" customWidth="1"/>
    <col min="6" max="6" width="9.7109375" bestFit="1" customWidth="1"/>
    <col min="7" max="7" width="10.140625" bestFit="1" customWidth="1"/>
    <col min="9" max="9" width="17" customWidth="1"/>
    <col min="10" max="10" width="16.85546875" customWidth="1"/>
    <col min="13" max="13" width="18.42578125" customWidth="1"/>
    <col min="14" max="14" width="13" bestFit="1" customWidth="1"/>
  </cols>
  <sheetData>
    <row r="1" spans="1:18" ht="54.75" customHeight="1" thickBot="1" x14ac:dyDescent="0.25">
      <c r="A1" s="165" t="s">
        <v>43</v>
      </c>
      <c r="B1" s="166"/>
      <c r="C1" s="166"/>
      <c r="D1" s="166"/>
      <c r="E1" s="166"/>
      <c r="F1" s="166"/>
      <c r="G1" s="167"/>
    </row>
    <row r="2" spans="1:18" x14ac:dyDescent="0.2">
      <c r="A2" s="90" t="s">
        <v>85</v>
      </c>
      <c r="B2" s="13"/>
      <c r="E2" s="13"/>
      <c r="F2" s="13"/>
      <c r="G2" s="13"/>
      <c r="I2" s="35"/>
    </row>
    <row r="3" spans="1:18" x14ac:dyDescent="0.2">
      <c r="A3" s="13"/>
      <c r="B3" s="13"/>
      <c r="D3" t="s">
        <v>40</v>
      </c>
      <c r="E3" s="13" t="s">
        <v>32</v>
      </c>
      <c r="F3" s="14" t="s">
        <v>41</v>
      </c>
      <c r="G3" s="14" t="s">
        <v>42</v>
      </c>
      <c r="H3" t="s">
        <v>79</v>
      </c>
    </row>
    <row r="4" spans="1:18" x14ac:dyDescent="0.2">
      <c r="A4" s="13"/>
      <c r="B4" s="13"/>
      <c r="D4" s="94">
        <v>0</v>
      </c>
      <c r="E4" s="94">
        <v>8.8000000000000007</v>
      </c>
      <c r="F4" s="94">
        <v>17.600000000000001</v>
      </c>
      <c r="G4" s="94">
        <v>26.4</v>
      </c>
      <c r="I4" s="81" t="s">
        <v>77</v>
      </c>
      <c r="J4" s="81" t="s">
        <v>78</v>
      </c>
      <c r="K4" s="81" t="s">
        <v>81</v>
      </c>
      <c r="L4" s="81" t="s">
        <v>79</v>
      </c>
      <c r="M4" s="81" t="s">
        <v>80</v>
      </c>
      <c r="N4" s="81" t="s">
        <v>82</v>
      </c>
    </row>
    <row r="5" spans="1:18" x14ac:dyDescent="0.2">
      <c r="A5" s="13" t="s">
        <v>34</v>
      </c>
      <c r="B5" s="13" t="s">
        <v>33</v>
      </c>
      <c r="C5" s="85">
        <f>IF(L5&lt;0,N5,L5*26.4+N5)</f>
        <v>0</v>
      </c>
      <c r="E5" s="13"/>
      <c r="F5" s="13"/>
      <c r="G5" s="13"/>
      <c r="I5" s="82">
        <f>(Formular!A17+Formular!B17)</f>
        <v>0</v>
      </c>
      <c r="J5" s="82">
        <f>Formular!A18+Formular!C17</f>
        <v>0</v>
      </c>
      <c r="K5" s="83">
        <f>J5-I5</f>
        <v>0</v>
      </c>
      <c r="L5" s="84">
        <f>INT(K5)</f>
        <v>0</v>
      </c>
      <c r="M5" s="85">
        <f>TRUNC((K5-L5)*24,6)</f>
        <v>0</v>
      </c>
      <c r="N5" s="81">
        <f>IF(M5&lt;=5,$D$4,IF(M5&lt;=8,$E$4,IF(M5&lt;=12,$F$4,$G$4)))</f>
        <v>0</v>
      </c>
      <c r="Q5" s="78"/>
      <c r="R5" s="79"/>
    </row>
    <row r="6" spans="1:18" x14ac:dyDescent="0.2">
      <c r="A6" s="13" t="s">
        <v>35</v>
      </c>
      <c r="B6" s="13" t="s">
        <v>33</v>
      </c>
      <c r="C6" s="85">
        <f t="shared" ref="C6:C10" si="0">IF(L6&lt;0,N6,L6*26.4+N6)</f>
        <v>0</v>
      </c>
      <c r="E6" s="15"/>
      <c r="F6" s="15"/>
      <c r="G6" s="13"/>
      <c r="I6" s="82">
        <f>(Formular!A19+Formular!B19)</f>
        <v>0</v>
      </c>
      <c r="J6" s="82">
        <f>Formular!A20+Formular!C19</f>
        <v>0</v>
      </c>
      <c r="K6" s="83">
        <f t="shared" ref="K6:K7" si="1">J6-I6</f>
        <v>0</v>
      </c>
      <c r="L6" s="84">
        <f t="shared" ref="L6:L10" si="2">INT(K6)</f>
        <v>0</v>
      </c>
      <c r="M6" s="85">
        <f t="shared" ref="M6:M7" si="3">TRUNC((K6-L6)*24,6)</f>
        <v>0</v>
      </c>
      <c r="N6" s="81">
        <f t="shared" ref="N6:N10" si="4">IF(M6&lt;=5,$D$4,IF(M6&lt;=8,$E$4,IF(M6&lt;=12,$F$4,$G$4)))</f>
        <v>0</v>
      </c>
    </row>
    <row r="7" spans="1:18" x14ac:dyDescent="0.2">
      <c r="A7" s="13" t="s">
        <v>36</v>
      </c>
      <c r="B7" s="13" t="s">
        <v>33</v>
      </c>
      <c r="C7" s="85">
        <f t="shared" si="0"/>
        <v>0</v>
      </c>
      <c r="E7" s="15"/>
      <c r="F7" s="15"/>
      <c r="G7" s="13"/>
      <c r="I7" s="82">
        <f>(Formular!A21+Formular!B21)</f>
        <v>0</v>
      </c>
      <c r="J7" s="82">
        <f>Formular!A22+Formular!C21</f>
        <v>0</v>
      </c>
      <c r="K7" s="83">
        <f t="shared" si="1"/>
        <v>0</v>
      </c>
      <c r="L7" s="84">
        <f t="shared" si="2"/>
        <v>0</v>
      </c>
      <c r="M7" s="85">
        <f t="shared" si="3"/>
        <v>0</v>
      </c>
      <c r="N7" s="81">
        <f t="shared" si="4"/>
        <v>0</v>
      </c>
    </row>
    <row r="8" spans="1:18" x14ac:dyDescent="0.2">
      <c r="A8" s="13" t="s">
        <v>37</v>
      </c>
      <c r="B8" s="13" t="s">
        <v>33</v>
      </c>
      <c r="C8" s="85">
        <f t="shared" si="0"/>
        <v>0</v>
      </c>
      <c r="E8" s="15"/>
      <c r="F8" s="15"/>
      <c r="G8" s="13"/>
      <c r="I8" s="82">
        <f>(Formular!A23+Formular!B23)</f>
        <v>0</v>
      </c>
      <c r="J8" s="82">
        <f>Formular!A24+Formular!C23</f>
        <v>0</v>
      </c>
      <c r="K8" s="83">
        <f t="shared" ref="K8:K10" si="5">J8-I8</f>
        <v>0</v>
      </c>
      <c r="L8" s="84">
        <f t="shared" si="2"/>
        <v>0</v>
      </c>
      <c r="M8" s="85">
        <f t="shared" ref="M8:M10" si="6">TRUNC((K8-L8)*24,6)</f>
        <v>0</v>
      </c>
      <c r="N8" s="81">
        <f t="shared" si="4"/>
        <v>0</v>
      </c>
    </row>
    <row r="9" spans="1:18" x14ac:dyDescent="0.2">
      <c r="A9" s="13" t="s">
        <v>38</v>
      </c>
      <c r="B9" s="13" t="s">
        <v>33</v>
      </c>
      <c r="C9" s="85">
        <f t="shared" si="0"/>
        <v>0</v>
      </c>
      <c r="E9" s="15"/>
      <c r="F9" s="15"/>
      <c r="G9" s="13"/>
      <c r="I9" s="82">
        <f>(Formular!A25+Formular!B25)</f>
        <v>0</v>
      </c>
      <c r="J9" s="82">
        <f>Formular!A26+Formular!C25</f>
        <v>0</v>
      </c>
      <c r="K9" s="83">
        <f t="shared" si="5"/>
        <v>0</v>
      </c>
      <c r="L9" s="84">
        <f t="shared" si="2"/>
        <v>0</v>
      </c>
      <c r="M9" s="85">
        <f t="shared" si="6"/>
        <v>0</v>
      </c>
      <c r="N9" s="81">
        <f t="shared" si="4"/>
        <v>0</v>
      </c>
    </row>
    <row r="10" spans="1:18" x14ac:dyDescent="0.2">
      <c r="A10" s="13" t="s">
        <v>39</v>
      </c>
      <c r="B10" s="13" t="s">
        <v>33</v>
      </c>
      <c r="C10" s="85">
        <f t="shared" si="0"/>
        <v>0</v>
      </c>
      <c r="E10" s="8"/>
      <c r="F10" s="8"/>
      <c r="G10" s="13"/>
      <c r="I10" s="82">
        <f>(Formular!A27+Formular!B27)</f>
        <v>0</v>
      </c>
      <c r="J10" s="82">
        <f>Formular!A28+Formular!C27</f>
        <v>0</v>
      </c>
      <c r="K10" s="83">
        <f t="shared" si="5"/>
        <v>0</v>
      </c>
      <c r="L10" s="84">
        <f t="shared" si="2"/>
        <v>0</v>
      </c>
      <c r="M10" s="85">
        <f t="shared" si="6"/>
        <v>0</v>
      </c>
      <c r="N10" s="81">
        <f t="shared" si="4"/>
        <v>0</v>
      </c>
    </row>
    <row r="11" spans="1:18" x14ac:dyDescent="0.2">
      <c r="A11" s="91"/>
      <c r="B11" s="91"/>
      <c r="C11" s="92"/>
      <c r="D11" s="92"/>
      <c r="E11" s="93"/>
      <c r="F11" s="91"/>
      <c r="G11" s="91"/>
      <c r="H11" s="92"/>
      <c r="I11" s="92"/>
      <c r="J11" s="92"/>
      <c r="K11" s="92"/>
      <c r="L11" s="92"/>
      <c r="M11" s="92"/>
      <c r="N11" s="92"/>
    </row>
    <row r="12" spans="1:18" ht="13.5" thickBot="1" x14ac:dyDescent="0.25">
      <c r="A12" s="90" t="s">
        <v>86</v>
      </c>
      <c r="B12" s="88"/>
      <c r="E12" s="15"/>
      <c r="F12" s="88"/>
      <c r="G12" s="88"/>
    </row>
    <row r="13" spans="1:18" ht="116.25" customHeight="1" thickBot="1" x14ac:dyDescent="0.25">
      <c r="A13" s="165" t="s">
        <v>51</v>
      </c>
      <c r="B13" s="168"/>
      <c r="C13" s="168"/>
      <c r="D13" s="168"/>
      <c r="E13" s="168"/>
      <c r="F13" s="168"/>
      <c r="G13" s="169"/>
    </row>
    <row r="14" spans="1:18" x14ac:dyDescent="0.2">
      <c r="A14" s="88"/>
      <c r="B14" s="88"/>
      <c r="E14" s="88"/>
      <c r="F14" s="88"/>
      <c r="G14" s="88"/>
      <c r="I14" s="35"/>
    </row>
    <row r="15" spans="1:18" x14ac:dyDescent="0.2">
      <c r="A15" s="88"/>
      <c r="B15" s="88"/>
      <c r="D15" t="s">
        <v>40</v>
      </c>
      <c r="E15" s="88" t="s">
        <v>32</v>
      </c>
      <c r="F15" s="14" t="s">
        <v>41</v>
      </c>
      <c r="G15" s="14" t="s">
        <v>42</v>
      </c>
    </row>
    <row r="16" spans="1:18" x14ac:dyDescent="0.2">
      <c r="A16" s="88"/>
      <c r="B16" s="88"/>
      <c r="D16" s="94">
        <v>0</v>
      </c>
      <c r="E16" s="94">
        <v>6.6</v>
      </c>
      <c r="F16" s="94">
        <v>13.2</v>
      </c>
      <c r="G16" s="94">
        <v>19.8</v>
      </c>
      <c r="I16" s="81" t="s">
        <v>77</v>
      </c>
      <c r="J16" s="81" t="s">
        <v>78</v>
      </c>
      <c r="K16" s="81" t="s">
        <v>81</v>
      </c>
      <c r="L16" s="81" t="s">
        <v>79</v>
      </c>
      <c r="M16" s="81" t="s">
        <v>80</v>
      </c>
      <c r="N16" s="81" t="s">
        <v>82</v>
      </c>
    </row>
    <row r="17" spans="1:14" x14ac:dyDescent="0.2">
      <c r="A17" s="88" t="s">
        <v>34</v>
      </c>
      <c r="B17" s="88" t="s">
        <v>33</v>
      </c>
      <c r="C17" s="85">
        <f>IF(L17&lt;0,N17,L17*19.8+N17)</f>
        <v>0</v>
      </c>
      <c r="E17" s="88"/>
      <c r="F17" s="88"/>
      <c r="G17" s="88"/>
      <c r="I17" s="82">
        <f>(Formular!A17+Formular!B17)</f>
        <v>0</v>
      </c>
      <c r="J17" s="82">
        <f>Formular!A18+Formular!C17</f>
        <v>0</v>
      </c>
      <c r="K17" s="83">
        <f>J17-I17</f>
        <v>0</v>
      </c>
      <c r="L17" s="84">
        <f>INT(K17)</f>
        <v>0</v>
      </c>
      <c r="M17" s="85">
        <f>TRUNC((K17-L17)*24,6)</f>
        <v>0</v>
      </c>
      <c r="N17" s="81">
        <f t="shared" ref="N17:N22" si="7">IF(M17&lt;=5,$D$16,IF(M17&lt;=8,$E$16,IF(M17&lt;=12,$F$16,$G$16)))</f>
        <v>0</v>
      </c>
    </row>
    <row r="18" spans="1:14" x14ac:dyDescent="0.2">
      <c r="A18" s="88" t="s">
        <v>35</v>
      </c>
      <c r="B18" s="88" t="s">
        <v>33</v>
      </c>
      <c r="C18" s="85">
        <f t="shared" ref="C18:C22" si="8">IF(L18&lt;0,N18,L18*19.8+N18)</f>
        <v>0</v>
      </c>
      <c r="E18" s="15"/>
      <c r="F18" s="15"/>
      <c r="G18" s="88"/>
      <c r="I18" s="82">
        <f>(Formular!A19+Formular!B19)</f>
        <v>0</v>
      </c>
      <c r="J18" s="82">
        <f>Formular!A20+Formular!C19</f>
        <v>0</v>
      </c>
      <c r="K18" s="83">
        <f t="shared" ref="K18:K22" si="9">J18-I18</f>
        <v>0</v>
      </c>
      <c r="L18" s="84">
        <f t="shared" ref="L18:L22" si="10">INT(K18)</f>
        <v>0</v>
      </c>
      <c r="M18" s="85">
        <f t="shared" ref="M18:M22" si="11">TRUNC((K18-L18)*24,6)</f>
        <v>0</v>
      </c>
      <c r="N18" s="81">
        <f t="shared" si="7"/>
        <v>0</v>
      </c>
    </row>
    <row r="19" spans="1:14" x14ac:dyDescent="0.2">
      <c r="A19" s="88" t="s">
        <v>36</v>
      </c>
      <c r="B19" s="88" t="s">
        <v>33</v>
      </c>
      <c r="C19" s="85">
        <f t="shared" si="8"/>
        <v>0</v>
      </c>
      <c r="E19" s="15"/>
      <c r="F19" s="15"/>
      <c r="G19" s="88"/>
      <c r="I19" s="82">
        <f>(Formular!A21+Formular!B21)</f>
        <v>0</v>
      </c>
      <c r="J19" s="82">
        <f>Formular!A22+Formular!C21</f>
        <v>0</v>
      </c>
      <c r="K19" s="83">
        <f t="shared" si="9"/>
        <v>0</v>
      </c>
      <c r="L19" s="84">
        <f t="shared" si="10"/>
        <v>0</v>
      </c>
      <c r="M19" s="85">
        <f t="shared" si="11"/>
        <v>0</v>
      </c>
      <c r="N19" s="81">
        <f t="shared" si="7"/>
        <v>0</v>
      </c>
    </row>
    <row r="20" spans="1:14" x14ac:dyDescent="0.2">
      <c r="A20" s="88" t="s">
        <v>37</v>
      </c>
      <c r="B20" s="88" t="s">
        <v>33</v>
      </c>
      <c r="C20" s="85">
        <f t="shared" si="8"/>
        <v>0</v>
      </c>
      <c r="E20" s="15"/>
      <c r="F20" s="15"/>
      <c r="G20" s="88"/>
      <c r="I20" s="82">
        <f>(Formular!A23+Formular!B23)</f>
        <v>0</v>
      </c>
      <c r="J20" s="82">
        <f>Formular!A24+Formular!C23</f>
        <v>0</v>
      </c>
      <c r="K20" s="83">
        <f t="shared" si="9"/>
        <v>0</v>
      </c>
      <c r="L20" s="84">
        <f t="shared" si="10"/>
        <v>0</v>
      </c>
      <c r="M20" s="85">
        <f t="shared" si="11"/>
        <v>0</v>
      </c>
      <c r="N20" s="81">
        <f t="shared" si="7"/>
        <v>0</v>
      </c>
    </row>
    <row r="21" spans="1:14" x14ac:dyDescent="0.2">
      <c r="A21" s="88" t="s">
        <v>38</v>
      </c>
      <c r="B21" s="88" t="s">
        <v>33</v>
      </c>
      <c r="C21" s="85">
        <f t="shared" si="8"/>
        <v>0</v>
      </c>
      <c r="E21" s="15"/>
      <c r="F21" s="15"/>
      <c r="G21" s="88"/>
      <c r="I21" s="82">
        <f>(Formular!A25+Formular!B25)</f>
        <v>0</v>
      </c>
      <c r="J21" s="82">
        <f>Formular!A26+Formular!C25</f>
        <v>0</v>
      </c>
      <c r="K21" s="83">
        <f t="shared" si="9"/>
        <v>0</v>
      </c>
      <c r="L21" s="84">
        <f t="shared" si="10"/>
        <v>0</v>
      </c>
      <c r="M21" s="85">
        <f t="shared" si="11"/>
        <v>0</v>
      </c>
      <c r="N21" s="81">
        <f t="shared" si="7"/>
        <v>0</v>
      </c>
    </row>
    <row r="22" spans="1:14" x14ac:dyDescent="0.2">
      <c r="A22" s="88" t="s">
        <v>39</v>
      </c>
      <c r="B22" s="88" t="s">
        <v>33</v>
      </c>
      <c r="C22" s="85">
        <f t="shared" si="8"/>
        <v>0</v>
      </c>
      <c r="E22" s="8"/>
      <c r="F22" s="8"/>
      <c r="G22" s="88"/>
      <c r="I22" s="82">
        <f>(Formular!A27+Formular!B27)</f>
        <v>0</v>
      </c>
      <c r="J22" s="82">
        <f>Formular!A28+Formular!C27</f>
        <v>0</v>
      </c>
      <c r="K22" s="83">
        <f t="shared" si="9"/>
        <v>0</v>
      </c>
      <c r="L22" s="84">
        <f t="shared" si="10"/>
        <v>0</v>
      </c>
      <c r="M22" s="85">
        <f t="shared" si="11"/>
        <v>0</v>
      </c>
      <c r="N22" s="81">
        <f t="shared" si="7"/>
        <v>0</v>
      </c>
    </row>
    <row r="23" spans="1:14" x14ac:dyDescent="0.2">
      <c r="A23" s="91"/>
      <c r="B23" s="91"/>
      <c r="C23" s="92"/>
      <c r="D23" s="92"/>
      <c r="E23" s="93"/>
      <c r="F23" s="91"/>
      <c r="G23" s="91"/>
      <c r="H23" s="92"/>
      <c r="I23" s="92"/>
      <c r="J23" s="92"/>
      <c r="K23" s="92"/>
      <c r="L23" s="92"/>
      <c r="M23" s="92"/>
      <c r="N23" s="92"/>
    </row>
    <row r="24" spans="1:14" x14ac:dyDescent="0.2">
      <c r="A24" s="66" t="s">
        <v>84</v>
      </c>
      <c r="D24" s="89"/>
      <c r="E24" s="89"/>
      <c r="F24" s="89"/>
      <c r="G24" s="89" t="s">
        <v>87</v>
      </c>
    </row>
    <row r="25" spans="1:14" x14ac:dyDescent="0.2">
      <c r="D25" s="101">
        <v>8</v>
      </c>
      <c r="E25" s="101">
        <v>50</v>
      </c>
      <c r="F25" s="101">
        <v>300</v>
      </c>
      <c r="G25" s="94">
        <v>52</v>
      </c>
    </row>
    <row r="28" spans="1:14" x14ac:dyDescent="0.2">
      <c r="A28" t="s">
        <v>88</v>
      </c>
    </row>
    <row r="29" spans="1:14" ht="4.5" customHeight="1" x14ac:dyDescent="0.2"/>
    <row r="30" spans="1:14" x14ac:dyDescent="0.2">
      <c r="A30" t="s">
        <v>89</v>
      </c>
    </row>
    <row r="31" spans="1:14" x14ac:dyDescent="0.2">
      <c r="A31" t="s">
        <v>91</v>
      </c>
    </row>
    <row r="32" spans="1:14" x14ac:dyDescent="0.2">
      <c r="A32" t="s">
        <v>90</v>
      </c>
    </row>
    <row r="33" spans="1:1" ht="15" x14ac:dyDescent="0.2">
      <c r="A33" s="102"/>
    </row>
  </sheetData>
  <sheetProtection password="CCD1" sheet="1" objects="1" scenarios="1"/>
  <mergeCells count="2">
    <mergeCell ref="A1:G1"/>
    <mergeCell ref="A13:G13"/>
  </mergeCells>
  <phoneticPr fontId="0" type="noConversion"/>
  <printOptions gridLines="1" gridLinesSet="0"/>
  <pageMargins left="0.78740157499999996" right="0.78740157499999996" top="0.984251969" bottom="0.984251969" header="0.4921259845" footer="0.4921259845"/>
  <pageSetup paperSize="9" orientation="portrait" r:id="rId1"/>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Daten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RR-Formular</dc:title>
  <dc:creator>Dietmar</dc:creator>
  <cp:lastModifiedBy>Kammerer, Karl</cp:lastModifiedBy>
  <cp:lastPrinted>2016-11-10T15:06:15Z</cp:lastPrinted>
  <dcterms:created xsi:type="dcterms:W3CDTF">1998-11-17T14:35:22Z</dcterms:created>
  <dcterms:modified xsi:type="dcterms:W3CDTF">2016-11-10T15:08:23Z</dcterms:modified>
</cp:coreProperties>
</file>